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R 2023" sheetId="1" r:id="rId1"/>
    <sheet name="rozpocet V+N 2023" sheetId="2" r:id="rId2"/>
    <sheet name="střednědobý výhled_2024-2025" sheetId="3" r:id="rId3"/>
  </sheets>
  <definedNames>
    <definedName name="_xlnm.Print_Area" localSheetId="2">'střednědobý výhled_2024-2025'!$A$1:$H$42</definedName>
    <definedName name="Z_F4D74459_81FA_44E0_9EF9_A14D55F0EC2E_.wvu.PrintArea" localSheetId="1" hidden="1">'rozpocet V+N 2023'!$A$1:$H$41</definedName>
  </definedNames>
  <calcPr fullCalcOnLoad="1"/>
</workbook>
</file>

<file path=xl/comments1.xml><?xml version="1.0" encoding="utf-8"?>
<comments xmlns="http://schemas.openxmlformats.org/spreadsheetml/2006/main">
  <authors>
    <author>395</author>
  </authors>
  <commentList>
    <comment ref="B18" authorId="0">
      <text>
        <r>
          <rPr>
            <sz val="9"/>
            <rFont val="Tahoma"/>
            <family val="2"/>
          </rPr>
          <t xml:space="preserve">vložte do závorky krátkou charakteristiku výdaje
</t>
        </r>
      </text>
    </comment>
    <comment ref="B29" authorId="0">
      <text>
        <r>
          <rPr>
            <sz val="9"/>
            <rFont val="Tahoma"/>
            <family val="2"/>
          </rPr>
          <t xml:space="preserve">bez služeb, jen čisté nájemné
</t>
        </r>
      </text>
    </comment>
    <comment ref="I45" authorId="0">
      <text>
        <r>
          <rPr>
            <b/>
            <sz val="9"/>
            <rFont val="Tahoma"/>
            <family val="2"/>
          </rPr>
          <t>395:</t>
        </r>
        <r>
          <rPr>
            <sz val="9"/>
            <rFont val="Tahoma"/>
            <family val="2"/>
          </rPr>
          <t xml:space="preserve">
vyčleněný limit mzdových prostředků
z provozního příspěvku
</t>
        </r>
      </text>
    </comment>
    <comment ref="I47" authorId="0">
      <text>
        <r>
          <rPr>
            <b/>
            <sz val="9"/>
            <rFont val="Tahoma"/>
            <family val="2"/>
          </rPr>
          <t>395:</t>
        </r>
        <r>
          <rPr>
            <sz val="9"/>
            <rFont val="Tahoma"/>
            <family val="2"/>
          </rPr>
          <t xml:space="preserve">
odvody z provozního příspěvku
</t>
        </r>
      </text>
    </comment>
    <comment ref="I38" authorId="0">
      <text>
        <r>
          <rPr>
            <b/>
            <sz val="9"/>
            <rFont val="Tahoma"/>
            <family val="2"/>
          </rPr>
          <t>395:</t>
        </r>
        <r>
          <rPr>
            <sz val="9"/>
            <rFont val="Tahoma"/>
            <family val="2"/>
          </rPr>
          <t xml:space="preserve">
není zatím kryto, vyplňte do nepokryto
</t>
        </r>
      </text>
    </comment>
    <comment ref="E45" authorId="0">
      <text>
        <r>
          <rPr>
            <b/>
            <sz val="9"/>
            <rFont val="Tahoma"/>
            <family val="2"/>
          </rPr>
          <t>395:</t>
        </r>
        <r>
          <rPr>
            <sz val="9"/>
            <rFont val="Tahoma"/>
            <family val="2"/>
          </rPr>
          <t xml:space="preserve">
vyčleněný limit mzdových prostředků
z provozního příspěvku
</t>
        </r>
      </text>
    </comment>
    <comment ref="E47" authorId="0">
      <text>
        <r>
          <rPr>
            <b/>
            <sz val="9"/>
            <rFont val="Tahoma"/>
            <family val="2"/>
          </rPr>
          <t>395:</t>
        </r>
        <r>
          <rPr>
            <sz val="9"/>
            <rFont val="Tahoma"/>
            <family val="2"/>
          </rPr>
          <t xml:space="preserve">
odvody z provozního příspěvku
</t>
        </r>
      </text>
    </comment>
  </commentList>
</comments>
</file>

<file path=xl/comments2.xml><?xml version="1.0" encoding="utf-8"?>
<comments xmlns="http://schemas.openxmlformats.org/spreadsheetml/2006/main">
  <authors>
    <author>395</author>
  </authors>
  <commentList>
    <comment ref="H10" authorId="0">
      <text>
        <r>
          <rPr>
            <sz val="9"/>
            <rFont val="Tahoma"/>
            <family val="2"/>
          </rPr>
          <t xml:space="preserve">i výnosy spojené s odep.maj. na 403
i nepokryto z fin. rozvahy
</t>
        </r>
      </text>
    </comment>
    <comment ref="H28" authorId="0">
      <text>
        <r>
          <rPr>
            <sz val="9"/>
            <rFont val="Tahoma"/>
            <family val="2"/>
          </rPr>
          <t xml:space="preserve">nepokryto z fin. rozvahy musí být v nákladech
</t>
        </r>
      </text>
    </comment>
    <comment ref="H26" authorId="0">
      <text>
        <r>
          <rPr>
            <b/>
            <sz val="9"/>
            <rFont val="Tahoma"/>
            <family val="2"/>
          </rPr>
          <t>395:</t>
        </r>
        <r>
          <rPr>
            <sz val="9"/>
            <rFont val="Tahoma"/>
            <family val="2"/>
          </rPr>
          <t xml:space="preserve">
odpisy celé vč. 403</t>
        </r>
      </text>
    </comment>
  </commentList>
</comments>
</file>

<file path=xl/sharedStrings.xml><?xml version="1.0" encoding="utf-8"?>
<sst xmlns="http://schemas.openxmlformats.org/spreadsheetml/2006/main" count="306" uniqueCount="147">
  <si>
    <t>v tis.Kč</t>
  </si>
  <si>
    <t>Poř.č.ř.</t>
  </si>
  <si>
    <t>Ukazatel</t>
  </si>
  <si>
    <t>Hlavní činnost</t>
  </si>
  <si>
    <t>Doplňková činnost</t>
  </si>
  <si>
    <t>Celkem</t>
  </si>
  <si>
    <t>a</t>
  </si>
  <si>
    <t>sl.1</t>
  </si>
  <si>
    <t>sl.2</t>
  </si>
  <si>
    <t>sl.1+sl.2</t>
  </si>
  <si>
    <t>Ostatní výnosy celkem</t>
  </si>
  <si>
    <t>Spotřeba materiálu</t>
  </si>
  <si>
    <t>Spotřeba energie</t>
  </si>
  <si>
    <t>Služby</t>
  </si>
  <si>
    <t>Daně a poplatky</t>
  </si>
  <si>
    <t>Odpisy nehmotného a hmotného investičního majetku</t>
  </si>
  <si>
    <t>Ostatní náklady (včetně pojiš. odpov. za škodu )</t>
  </si>
  <si>
    <t>x</t>
  </si>
  <si>
    <t>15a/</t>
  </si>
  <si>
    <t>v tom: z provozu</t>
  </si>
  <si>
    <t>15b/</t>
  </si>
  <si>
    <t>Dne:</t>
  </si>
  <si>
    <t>Okres:</t>
  </si>
  <si>
    <t>přidělených ze SR a z dalších zdrojů</t>
  </si>
  <si>
    <t>Celkové</t>
  </si>
  <si>
    <t>Kryto  rozp.</t>
  </si>
  <si>
    <t>Celková</t>
  </si>
  <si>
    <t>z potřeby</t>
  </si>
  <si>
    <t>změna potř.</t>
  </si>
  <si>
    <t>výdaje</t>
  </si>
  <si>
    <t>bez grantů</t>
  </si>
  <si>
    <t>potřeba</t>
  </si>
  <si>
    <t>nepokryto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</si>
  <si>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</si>
  <si>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</si>
  <si>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</si>
  <si>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</si>
  <si>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</si>
  <si>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</si>
  <si>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</si>
  <si>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</si>
  <si>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</si>
  <si>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sl. 5/sl. 1</t>
  </si>
  <si>
    <t>A  1</t>
  </si>
  <si>
    <t>Učebnice</t>
  </si>
  <si>
    <t>Učební pomůcky, knihy</t>
  </si>
  <si>
    <t>Školní potřeby poskytované zdarma</t>
  </si>
  <si>
    <t>Hračky a výchovné pomůcky</t>
  </si>
  <si>
    <t>Školení a vzdělávání zaměstnanců</t>
  </si>
  <si>
    <t>Ochranné prac. prostředky pro zaměstnance</t>
  </si>
  <si>
    <t>Cestovné, cest. náhrady zaměstnanců</t>
  </si>
  <si>
    <t>Pojištění odpovědnosti za škodu</t>
  </si>
  <si>
    <t>X</t>
  </si>
  <si>
    <t xml:space="preserve">Platby za  stravování žáků </t>
  </si>
  <si>
    <t>Potraviny</t>
  </si>
  <si>
    <t>Prádlo, oděvy, obuv - ne ochran. prac. prostř. zaměst.</t>
  </si>
  <si>
    <t>Drobný hmot. invest. majetek mimo učeb. pomůcek</t>
  </si>
  <si>
    <t xml:space="preserve">Ostatní materiál </t>
  </si>
  <si>
    <t xml:space="preserve">Nákup vody, paliv a energie </t>
  </si>
  <si>
    <t>Pohonné hmoty</t>
  </si>
  <si>
    <t xml:space="preserve">Služby pošt </t>
  </si>
  <si>
    <t xml:space="preserve">Služby peněž. ústavů </t>
  </si>
  <si>
    <t xml:space="preserve">Nájemné </t>
  </si>
  <si>
    <t xml:space="preserve">Konzultační, poraden., právní služby </t>
  </si>
  <si>
    <t xml:space="preserve">Služby zpracování dat </t>
  </si>
  <si>
    <t>Náhrada prac. úvazku zaměstnanců službou</t>
  </si>
  <si>
    <t>Ostatní služby přímo související s výukou</t>
  </si>
  <si>
    <t xml:space="preserve">Ostatní nákup služeb </t>
  </si>
  <si>
    <t xml:space="preserve">Opravy a údržba </t>
  </si>
  <si>
    <t>Pohoštění</t>
  </si>
  <si>
    <t>Nájem s právem koupě: leasing</t>
  </si>
  <si>
    <t>Odpisy majetku dle návrhu organizace</t>
  </si>
  <si>
    <t>Odvod za neplnění podílu zaměstnanců se ZPS</t>
  </si>
  <si>
    <t xml:space="preserve">Ostatní provozní výdaje </t>
  </si>
  <si>
    <t>Mzdy (platy + OON ) celkem</t>
  </si>
  <si>
    <t xml:space="preserve">    z toho odměny za produk.práci žáků</t>
  </si>
  <si>
    <t>Odvody ( soc. + zdrav. + FKSP) celkem</t>
  </si>
  <si>
    <t>Kryto  přísp.</t>
  </si>
  <si>
    <t>ost. zdroje financ.</t>
  </si>
  <si>
    <t>B  12</t>
  </si>
  <si>
    <r>
      <t>Náhrada za dočasnou pracovní neschopnost   -</t>
    </r>
    <r>
      <rPr>
        <b/>
        <sz val="11"/>
        <rFont val="Times New Roman CE"/>
        <family val="0"/>
      </rPr>
      <t xml:space="preserve">   ÚČET 521 xx</t>
    </r>
  </si>
  <si>
    <r>
      <t xml:space="preserve">             dotace na přímé NIV </t>
    </r>
    <r>
      <rPr>
        <b/>
        <sz val="8"/>
        <rFont val="Arial CE"/>
        <family val="0"/>
      </rPr>
      <t>(ÚZ 33353)</t>
    </r>
  </si>
  <si>
    <t>Zdravotní prohlídky žáků</t>
  </si>
  <si>
    <r>
      <t xml:space="preserve">Celkem za řádky 1 - </t>
    </r>
    <r>
      <rPr>
        <b/>
        <sz val="11"/>
        <rFont val="Arial CE"/>
        <family val="0"/>
      </rPr>
      <t>36</t>
    </r>
  </si>
  <si>
    <t xml:space="preserve">CELKEM  (ř.37+38+39) </t>
  </si>
  <si>
    <r>
      <t xml:space="preserve">Bilance </t>
    </r>
    <r>
      <rPr>
        <b/>
        <sz val="11"/>
        <rFont val="Arial CE"/>
        <family val="2"/>
      </rPr>
      <t xml:space="preserve">přímých a provozních NIV </t>
    </r>
  </si>
  <si>
    <t>Povinné pojistné placené zaměst.(jen soc.,zdrav.,FKSP)</t>
  </si>
  <si>
    <t>Ostatní přímé ONIV (…………)</t>
  </si>
  <si>
    <t>Služby telekomunikací bez připojení na internet</t>
  </si>
  <si>
    <t>Připojení organizace na internet (celkem)</t>
  </si>
  <si>
    <t>Programové vybavení (licence SW)</t>
  </si>
  <si>
    <t>Výnosy z prodeje vlastních výrobků a zboží</t>
  </si>
  <si>
    <t>Výnosy z prodeje služeb</t>
  </si>
  <si>
    <t>3a/</t>
  </si>
  <si>
    <t>z toho: výnosy z pronájmu majetku</t>
  </si>
  <si>
    <t>3b/</t>
  </si>
  <si>
    <t xml:space="preserve">            výnosy z prodeje majetku</t>
  </si>
  <si>
    <t>3c/</t>
  </si>
  <si>
    <t xml:space="preserve">            čerpání fondů - RF, FO, FI (jen opravy a údržba nem.majetku)</t>
  </si>
  <si>
    <t>Výnosy celkem                   (ř.1 + ř. 2 + ř. 3)</t>
  </si>
  <si>
    <t>Opravy a údržba</t>
  </si>
  <si>
    <t>Mzdové náklady celkem</t>
  </si>
  <si>
    <t>9a/</t>
  </si>
  <si>
    <t>v tom: mzdové prostředky z dotace na přímé NIV (platy a OON)</t>
  </si>
  <si>
    <t>9b/</t>
  </si>
  <si>
    <t xml:space="preserve">           mzdové prostředky z ostat. dotací a přísp. na provoz</t>
  </si>
  <si>
    <t>9c/</t>
  </si>
  <si>
    <t xml:space="preserve">           hrazené z fondu odměn</t>
  </si>
  <si>
    <t>Náklady celkem                   (součet ř.5 až ř.9 a ř.10 až ř.13)</t>
  </si>
  <si>
    <t>Neinv. příspěvek /záv. ukazatel/ a dotace celkem</t>
  </si>
  <si>
    <t>z toho: příspěvek na provoz z rozpočtu kraje vč. MUP</t>
  </si>
  <si>
    <t>15c/</t>
  </si>
  <si>
    <t xml:space="preserve">             ostat. státní účelové dotace a příspěvky</t>
  </si>
  <si>
    <t>15d/</t>
  </si>
  <si>
    <t>Neinvestiční prostředky z Fondu rozvoje a reprod. KHK</t>
  </si>
  <si>
    <t>Výsledek hospodaření</t>
  </si>
  <si>
    <t>Odvod do rozpočtu zřizovatele</t>
  </si>
  <si>
    <t>17a/</t>
  </si>
  <si>
    <t>17b/</t>
  </si>
  <si>
    <t xml:space="preserve">           z fondu investic</t>
  </si>
  <si>
    <t>Investiční prostředky (z rozp. kraje, státní dotace)</t>
  </si>
  <si>
    <t>Komentář:</t>
  </si>
  <si>
    <t>na provoz</t>
  </si>
  <si>
    <t>i výnosy spojené s odepis. maj. na 403</t>
  </si>
  <si>
    <t>Výnosy z vlastní činnosti celkem    (ř.1 + ř. 2 + ř. 3)</t>
  </si>
  <si>
    <t>odpisy celé, vč. odp. maj. na 403</t>
  </si>
  <si>
    <t>z toho: příspěvek na provoz z rozpočtu kraje</t>
  </si>
  <si>
    <t>přímých NIV 33353</t>
  </si>
  <si>
    <t>plán na rok 2024</t>
  </si>
  <si>
    <t>na provoz (vč. MUP)</t>
  </si>
  <si>
    <t>Zajištění výuky žáků u cizích subj. (např. autoškola službou-mzdová a provozní režie)</t>
  </si>
  <si>
    <t>Finanční rozvaha přímých a provozních  neinvestičních nákladů hlavní činnosti pro rok 2023</t>
  </si>
  <si>
    <t xml:space="preserve"> 2022-skutečnost</t>
  </si>
  <si>
    <t xml:space="preserve">       2023 - předpokládané výdaje</t>
  </si>
  <si>
    <t>2023/22</t>
  </si>
  <si>
    <t>ROZPOČET PŘÍSPĚVKOVÉ ORGANIZACE KRAJE na rok 2023</t>
  </si>
  <si>
    <t>Skutečnost roku 2022</t>
  </si>
  <si>
    <t>Rozpočet na rok 2023</t>
  </si>
  <si>
    <t>Rozpočtový výhled příspěvkové organizace na roky 2024 - 2025</t>
  </si>
  <si>
    <t>plán na rok 2025</t>
  </si>
  <si>
    <t xml:space="preserve">                                                                                                                                                </t>
  </si>
  <si>
    <t>Rozpočet sestavil: Vladislav Heřman</t>
  </si>
  <si>
    <t xml:space="preserve">Schválil:   </t>
  </si>
  <si>
    <t>ing. Jaroslav Jirásko, MBA</t>
  </si>
  <si>
    <t>příspěvková organizace</t>
  </si>
  <si>
    <t xml:space="preserve">Královéhradecký krajský institut pro vzdělávání a inovace – školské zařízení pro další vzdělávání pedagogických pracovníků a středisko služeb školám, </t>
  </si>
  <si>
    <t>Zpracoval: Vladislav Heřman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</si>
</sst>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00"/>
    <numFmt numFmtId="168" formatCode="0.0"/>
    <numFmt numFmtId="169" formatCode="0.0000"/>
    <numFmt numFmtId="170" formatCode="0.000000"/>
    <numFmt numFmtId="171" formatCode="0.00000"/>
    <numFmt numFmtId="172" formatCode="#,##0.000"/>
  </numFmts>
  <fonts count="6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u val="single"/>
      <sz val="12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2"/>
      <name val="Arial CE"/>
      <family val="0"/>
    </font>
    <font>
      <i/>
      <sz val="10"/>
      <name val="Arial CE"/>
      <family val="0"/>
    </font>
    <font>
      <u val="single"/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2"/>
    </font>
    <font>
      <b/>
      <sz val="10"/>
      <color indexed="8"/>
      <name val="Times New Roman CE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 CE"/>
      <family val="2"/>
    </font>
    <font>
      <b/>
      <sz val="10"/>
      <color theme="1"/>
      <name val="Times New Roman CE"/>
      <family val="0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0" xfId="48">
      <alignment/>
      <protection/>
    </xf>
    <xf numFmtId="0" fontId="10" fillId="0" borderId="0" xfId="48" applyFont="1" applyBorder="1" applyProtection="1">
      <alignment/>
      <protection locked="0"/>
    </xf>
    <xf numFmtId="0" fontId="0" fillId="0" borderId="0" xfId="48" applyBorder="1" applyProtection="1">
      <alignment/>
      <protection locked="0"/>
    </xf>
    <xf numFmtId="0" fontId="11" fillId="0" borderId="0" xfId="48" applyFont="1" applyAlignment="1" applyProtection="1">
      <alignment horizontal="right"/>
      <protection/>
    </xf>
    <xf numFmtId="0" fontId="12" fillId="0" borderId="0" xfId="48" applyFont="1">
      <alignment/>
      <protection/>
    </xf>
    <xf numFmtId="0" fontId="13" fillId="0" borderId="0" xfId="48" applyFont="1" applyBorder="1" applyProtection="1">
      <alignment/>
      <protection locked="0"/>
    </xf>
    <xf numFmtId="0" fontId="0" fillId="0" borderId="0" xfId="48" applyProtection="1">
      <alignment/>
      <protection/>
    </xf>
    <xf numFmtId="0" fontId="3" fillId="0" borderId="0" xfId="48" applyFont="1" applyProtection="1">
      <alignment/>
      <protection/>
    </xf>
    <xf numFmtId="0" fontId="3" fillId="0" borderId="0" xfId="48" applyFont="1" applyAlignment="1" applyProtection="1">
      <alignment horizontal="centerContinuous"/>
      <protection/>
    </xf>
    <xf numFmtId="0" fontId="14" fillId="0" borderId="0" xfId="48" applyFont="1" applyAlignment="1" applyProtection="1">
      <alignment horizontal="centerContinuous"/>
      <protection/>
    </xf>
    <xf numFmtId="0" fontId="0" fillId="0" borderId="18" xfId="48" applyBorder="1">
      <alignment/>
      <protection/>
    </xf>
    <xf numFmtId="0" fontId="11" fillId="0" borderId="18" xfId="48" applyFont="1" applyBorder="1" applyAlignment="1" applyProtection="1">
      <alignment horizontal="center"/>
      <protection/>
    </xf>
    <xf numFmtId="0" fontId="11" fillId="0" borderId="19" xfId="48" applyFont="1" applyBorder="1" applyAlignment="1" applyProtection="1">
      <alignment horizontal="centerContinuous"/>
      <protection/>
    </xf>
    <xf numFmtId="0" fontId="11" fillId="0" borderId="20" xfId="48" applyFont="1" applyBorder="1" applyAlignment="1" applyProtection="1">
      <alignment horizontal="centerContinuous"/>
      <protection/>
    </xf>
    <xf numFmtId="0" fontId="0" fillId="0" borderId="21" xfId="48" applyBorder="1">
      <alignment/>
      <protection/>
    </xf>
    <xf numFmtId="0" fontId="11" fillId="0" borderId="21" xfId="48" applyFont="1" applyBorder="1" applyAlignment="1" applyProtection="1">
      <alignment horizontal="center"/>
      <protection/>
    </xf>
    <xf numFmtId="0" fontId="16" fillId="33" borderId="18" xfId="48" applyFont="1" applyFill="1" applyBorder="1" applyAlignment="1" applyProtection="1">
      <alignment horizontal="center"/>
      <protection/>
    </xf>
    <xf numFmtId="0" fontId="16" fillId="0" borderId="19" xfId="48" applyFont="1" applyBorder="1" applyAlignment="1" applyProtection="1">
      <alignment horizontal="center"/>
      <protection/>
    </xf>
    <xf numFmtId="0" fontId="16" fillId="0" borderId="22" xfId="48" applyFont="1" applyBorder="1" applyAlignment="1" applyProtection="1">
      <alignment horizontal="center"/>
      <protection/>
    </xf>
    <xf numFmtId="0" fontId="16" fillId="0" borderId="18" xfId="48" applyFont="1" applyBorder="1" applyAlignment="1" applyProtection="1">
      <alignment horizontal="center"/>
      <protection/>
    </xf>
    <xf numFmtId="0" fontId="0" fillId="0" borderId="23" xfId="48" applyBorder="1">
      <alignment/>
      <protection/>
    </xf>
    <xf numFmtId="0" fontId="5" fillId="0" borderId="23" xfId="48" applyFont="1" applyBorder="1" applyProtection="1">
      <alignment/>
      <protection/>
    </xf>
    <xf numFmtId="0" fontId="16" fillId="33" borderId="23" xfId="48" applyFont="1" applyFill="1" applyBorder="1" applyAlignment="1" applyProtection="1">
      <alignment horizontal="center"/>
      <protection/>
    </xf>
    <xf numFmtId="0" fontId="16" fillId="0" borderId="24" xfId="48" applyFont="1" applyBorder="1" applyAlignment="1" applyProtection="1">
      <alignment horizontal="center"/>
      <protection/>
    </xf>
    <xf numFmtId="0" fontId="16" fillId="0" borderId="25" xfId="48" applyFont="1" applyBorder="1" applyAlignment="1" applyProtection="1">
      <alignment horizontal="center"/>
      <protection/>
    </xf>
    <xf numFmtId="0" fontId="17" fillId="0" borderId="25" xfId="48" applyFont="1" applyBorder="1" applyAlignment="1" applyProtection="1">
      <alignment horizontal="center"/>
      <protection/>
    </xf>
    <xf numFmtId="0" fontId="16" fillId="0" borderId="23" xfId="48" applyFont="1" applyBorder="1" applyAlignment="1" applyProtection="1">
      <alignment horizontal="center"/>
      <protection/>
    </xf>
    <xf numFmtId="0" fontId="5" fillId="0" borderId="26" xfId="48" applyFont="1" applyBorder="1" applyProtection="1">
      <alignment/>
      <protection/>
    </xf>
    <xf numFmtId="49" fontId="5" fillId="33" borderId="26" xfId="48" applyNumberFormat="1" applyFont="1" applyFill="1" applyBorder="1" applyAlignment="1" applyProtection="1">
      <alignment horizontal="center"/>
      <protection/>
    </xf>
    <xf numFmtId="49" fontId="5" fillId="0" borderId="20" xfId="48" applyNumberFormat="1" applyFont="1" applyBorder="1" applyAlignment="1" applyProtection="1">
      <alignment horizontal="center"/>
      <protection/>
    </xf>
    <xf numFmtId="49" fontId="5" fillId="0" borderId="27" xfId="48" applyNumberFormat="1" applyFont="1" applyBorder="1" applyAlignment="1" applyProtection="1">
      <alignment horizontal="center"/>
      <protection/>
    </xf>
    <xf numFmtId="49" fontId="5" fillId="33" borderId="26" xfId="48" applyNumberFormat="1" applyFont="1" applyFill="1" applyBorder="1" applyAlignment="1" applyProtection="1">
      <alignment horizontal="center"/>
      <protection/>
    </xf>
    <xf numFmtId="49" fontId="5" fillId="0" borderId="28" xfId="48" applyNumberFormat="1" applyFont="1" applyBorder="1" applyAlignment="1" applyProtection="1">
      <alignment horizontal="center"/>
      <protection/>
    </xf>
    <xf numFmtId="49" fontId="5" fillId="0" borderId="26" xfId="48" applyNumberFormat="1" applyFont="1" applyBorder="1" applyAlignment="1" applyProtection="1">
      <alignment horizontal="center"/>
      <protection/>
    </xf>
    <xf numFmtId="0" fontId="0" fillId="0" borderId="29" xfId="48" applyFont="1" applyBorder="1" applyAlignment="1">
      <alignment horizontal="center" vertical="justify"/>
      <protection/>
    </xf>
    <xf numFmtId="0" fontId="18" fillId="0" borderId="30" xfId="48" applyFont="1" applyBorder="1" applyProtection="1">
      <alignment/>
      <protection/>
    </xf>
    <xf numFmtId="0" fontId="0" fillId="0" borderId="29" xfId="48" applyBorder="1" applyAlignment="1">
      <alignment vertical="justify"/>
      <protection/>
    </xf>
    <xf numFmtId="0" fontId="18" fillId="0" borderId="29" xfId="48" applyFont="1" applyBorder="1" applyProtection="1">
      <alignment/>
      <protection/>
    </xf>
    <xf numFmtId="0" fontId="0" fillId="0" borderId="31" xfId="48" applyBorder="1" applyAlignment="1">
      <alignment vertical="justify"/>
      <protection/>
    </xf>
    <xf numFmtId="0" fontId="18" fillId="0" borderId="31" xfId="48" applyFont="1" applyBorder="1" applyProtection="1">
      <alignment/>
      <protection/>
    </xf>
    <xf numFmtId="0" fontId="0" fillId="0" borderId="29" xfId="48" applyFont="1" applyBorder="1" applyAlignment="1">
      <alignment vertical="justify"/>
      <protection/>
    </xf>
    <xf numFmtId="0" fontId="0" fillId="0" borderId="29" xfId="48" applyFont="1" applyBorder="1" applyAlignment="1">
      <alignment horizontal="right" vertical="justify"/>
      <protection/>
    </xf>
    <xf numFmtId="0" fontId="0" fillId="0" borderId="31" xfId="48" applyFont="1" applyBorder="1" applyAlignment="1">
      <alignment horizontal="right" vertical="justify"/>
      <protection/>
    </xf>
    <xf numFmtId="0" fontId="5" fillId="0" borderId="0" xfId="48" applyFont="1">
      <alignment/>
      <protection/>
    </xf>
    <xf numFmtId="0" fontId="0" fillId="0" borderId="30" xfId="48" applyFont="1" applyBorder="1">
      <alignment/>
      <protection/>
    </xf>
    <xf numFmtId="0" fontId="0" fillId="0" borderId="29" xfId="48" applyFont="1" applyBorder="1">
      <alignment/>
      <protection/>
    </xf>
    <xf numFmtId="0" fontId="18" fillId="0" borderId="21" xfId="48" applyFont="1" applyBorder="1" applyProtection="1">
      <alignment/>
      <protection/>
    </xf>
    <xf numFmtId="0" fontId="0" fillId="0" borderId="0" xfId="48" applyFont="1">
      <alignment/>
      <protection/>
    </xf>
    <xf numFmtId="0" fontId="0" fillId="0" borderId="29" xfId="48" applyBorder="1">
      <alignment/>
      <protection/>
    </xf>
    <xf numFmtId="0" fontId="18" fillId="0" borderId="30" xfId="48" applyFont="1" applyBorder="1" applyAlignment="1" applyProtection="1">
      <alignment horizontal="left"/>
      <protection/>
    </xf>
    <xf numFmtId="0" fontId="0" fillId="0" borderId="31" xfId="48" applyBorder="1">
      <alignment/>
      <protection/>
    </xf>
    <xf numFmtId="0" fontId="18" fillId="0" borderId="23" xfId="48" applyFont="1" applyBorder="1" applyAlignment="1" applyProtection="1">
      <alignment horizontal="left"/>
      <protection/>
    </xf>
    <xf numFmtId="0" fontId="0" fillId="0" borderId="32" xfId="48" applyBorder="1">
      <alignment/>
      <protection/>
    </xf>
    <xf numFmtId="49" fontId="18" fillId="0" borderId="32" xfId="48" applyNumberFormat="1" applyFont="1" applyBorder="1" applyProtection="1">
      <alignment/>
      <protection locked="0"/>
    </xf>
    <xf numFmtId="0" fontId="0" fillId="0" borderId="33" xfId="48" applyBorder="1">
      <alignment/>
      <protection/>
    </xf>
    <xf numFmtId="49" fontId="18" fillId="0" borderId="21" xfId="48" applyNumberFormat="1" applyFont="1" applyBorder="1" applyProtection="1">
      <alignment/>
      <protection locked="0"/>
    </xf>
    <xf numFmtId="0" fontId="0" fillId="0" borderId="30" xfId="48" applyBorder="1">
      <alignment/>
      <protection/>
    </xf>
    <xf numFmtId="0" fontId="0" fillId="0" borderId="0" xfId="48" applyFont="1">
      <alignment/>
      <protection/>
    </xf>
    <xf numFmtId="0" fontId="18" fillId="0" borderId="29" xfId="48" applyFont="1" applyBorder="1">
      <alignment/>
      <protection/>
    </xf>
    <xf numFmtId="168" fontId="0" fillId="0" borderId="0" xfId="48" applyNumberFormat="1">
      <alignment/>
      <protection/>
    </xf>
    <xf numFmtId="0" fontId="18" fillId="0" borderId="23" xfId="48" applyFont="1" applyBorder="1" applyProtection="1">
      <alignment/>
      <protection/>
    </xf>
    <xf numFmtId="0" fontId="18" fillId="0" borderId="34" xfId="48" applyFont="1" applyBorder="1" applyProtection="1">
      <alignment/>
      <protection/>
    </xf>
    <xf numFmtId="49" fontId="18" fillId="0" borderId="24" xfId="48" applyNumberFormat="1" applyFont="1" applyBorder="1" applyProtection="1">
      <alignment/>
      <protection locked="0"/>
    </xf>
    <xf numFmtId="0" fontId="0" fillId="0" borderId="26" xfId="48" applyBorder="1">
      <alignment/>
      <protection/>
    </xf>
    <xf numFmtId="0" fontId="11" fillId="33" borderId="20" xfId="48" applyFont="1" applyFill="1" applyBorder="1" applyProtection="1">
      <alignment/>
      <protection/>
    </xf>
    <xf numFmtId="0" fontId="5" fillId="0" borderId="35" xfId="48" applyFont="1" applyBorder="1">
      <alignment/>
      <protection/>
    </xf>
    <xf numFmtId="0" fontId="0" fillId="0" borderId="0" xfId="48" applyBorder="1">
      <alignment/>
      <protection/>
    </xf>
    <xf numFmtId="0" fontId="0" fillId="0" borderId="35" xfId="48" applyFont="1" applyBorder="1">
      <alignment/>
      <protection/>
    </xf>
    <xf numFmtId="0" fontId="5" fillId="0" borderId="34" xfId="48" applyFont="1" applyBorder="1">
      <alignment/>
      <protection/>
    </xf>
    <xf numFmtId="0" fontId="5" fillId="0" borderId="36" xfId="48" applyFont="1" applyBorder="1" applyAlignment="1">
      <alignment horizontal="left" vertical="center"/>
      <protection/>
    </xf>
    <xf numFmtId="0" fontId="0" fillId="0" borderId="33" xfId="48" applyFont="1" applyBorder="1" applyAlignment="1">
      <alignment horizontal="right" vertical="justify"/>
      <protection/>
    </xf>
    <xf numFmtId="0" fontId="18" fillId="0" borderId="33" xfId="48" applyFont="1" applyBorder="1" applyProtection="1">
      <alignment/>
      <protection/>
    </xf>
    <xf numFmtId="0" fontId="0" fillId="0" borderId="30" xfId="48" applyFont="1" applyBorder="1">
      <alignment/>
      <protection/>
    </xf>
    <xf numFmtId="0" fontId="15" fillId="0" borderId="20" xfId="47" applyBorder="1" applyAlignment="1">
      <alignment horizontal="left"/>
      <protection/>
    </xf>
    <xf numFmtId="172" fontId="11" fillId="33" borderId="37" xfId="48" applyNumberFormat="1" applyFont="1" applyFill="1" applyBorder="1" applyAlignment="1" applyProtection="1">
      <alignment/>
      <protection/>
    </xf>
    <xf numFmtId="172" fontId="3" fillId="0" borderId="14" xfId="48" applyNumberFormat="1" applyFont="1" applyBorder="1">
      <alignment/>
      <protection/>
    </xf>
    <xf numFmtId="172" fontId="10" fillId="0" borderId="38" xfId="48" applyNumberFormat="1" applyFont="1" applyFill="1" applyBorder="1" applyAlignment="1" applyProtection="1">
      <alignment/>
      <protection/>
    </xf>
    <xf numFmtId="172" fontId="10" fillId="0" borderId="14" xfId="48" applyNumberFormat="1" applyFont="1" applyBorder="1" applyAlignment="1" applyProtection="1">
      <alignment/>
      <protection locked="0"/>
    </xf>
    <xf numFmtId="172" fontId="10" fillId="0" borderId="17" xfId="48" applyNumberFormat="1" applyFont="1" applyBorder="1" applyAlignment="1" applyProtection="1">
      <alignment/>
      <protection locked="0"/>
    </xf>
    <xf numFmtId="172" fontId="11" fillId="0" borderId="14" xfId="48" applyNumberFormat="1" applyFont="1" applyBorder="1" applyAlignment="1" applyProtection="1">
      <alignment horizontal="center"/>
      <protection locked="0"/>
    </xf>
    <xf numFmtId="172" fontId="11" fillId="0" borderId="13" xfId="48" applyNumberFormat="1" applyFont="1" applyBorder="1" applyAlignment="1" applyProtection="1">
      <alignment horizontal="center"/>
      <protection locked="0"/>
    </xf>
    <xf numFmtId="172" fontId="10" fillId="0" borderId="38" xfId="48" applyNumberFormat="1" applyFont="1" applyBorder="1" applyAlignment="1" applyProtection="1">
      <alignment horizontal="right"/>
      <protection locked="0"/>
    </xf>
    <xf numFmtId="172" fontId="3" fillId="0" borderId="13" xfId="48" applyNumberFormat="1" applyFont="1" applyBorder="1">
      <alignment/>
      <protection/>
    </xf>
    <xf numFmtId="172" fontId="10" fillId="0" borderId="16" xfId="48" applyNumberFormat="1" applyFont="1" applyBorder="1" applyAlignment="1" applyProtection="1">
      <alignment/>
      <protection locked="0"/>
    </xf>
    <xf numFmtId="172" fontId="10" fillId="33" borderId="29" xfId="48" applyNumberFormat="1" applyFont="1" applyFill="1" applyBorder="1" applyAlignment="1" applyProtection="1">
      <alignment/>
      <protection/>
    </xf>
    <xf numFmtId="172" fontId="10" fillId="33" borderId="31" xfId="48" applyNumberFormat="1" applyFont="1" applyFill="1" applyBorder="1" applyAlignment="1" applyProtection="1">
      <alignment/>
      <protection/>
    </xf>
    <xf numFmtId="172" fontId="10" fillId="33" borderId="30" xfId="48" applyNumberFormat="1" applyFont="1" applyFill="1" applyBorder="1" applyAlignment="1" applyProtection="1">
      <alignment/>
      <protection/>
    </xf>
    <xf numFmtId="172" fontId="10" fillId="33" borderId="33" xfId="48" applyNumberFormat="1" applyFont="1" applyFill="1" applyBorder="1" applyAlignment="1" applyProtection="1">
      <alignment/>
      <protection/>
    </xf>
    <xf numFmtId="172" fontId="10" fillId="33" borderId="32" xfId="48" applyNumberFormat="1" applyFont="1" applyFill="1" applyBorder="1" applyAlignment="1" applyProtection="1">
      <alignment/>
      <protection/>
    </xf>
    <xf numFmtId="172" fontId="11" fillId="33" borderId="39" xfId="48" applyNumberFormat="1" applyFont="1" applyFill="1" applyBorder="1" applyAlignment="1" applyProtection="1">
      <alignment/>
      <protection/>
    </xf>
    <xf numFmtId="4" fontId="0" fillId="0" borderId="0" xfId="48" applyNumberFormat="1">
      <alignment/>
      <protection/>
    </xf>
    <xf numFmtId="4" fontId="5" fillId="0" borderId="0" xfId="48" applyNumberFormat="1" applyFont="1" applyAlignment="1">
      <alignment horizontal="right"/>
      <protection/>
    </xf>
    <xf numFmtId="4" fontId="15" fillId="0" borderId="40" xfId="47" applyNumberFormat="1" applyBorder="1" applyAlignment="1">
      <alignment horizontal="left"/>
      <protection/>
    </xf>
    <xf numFmtId="4" fontId="16" fillId="0" borderId="41" xfId="48" applyNumberFormat="1" applyFont="1" applyBorder="1" applyAlignment="1" applyProtection="1">
      <alignment horizontal="center"/>
      <protection/>
    </xf>
    <xf numFmtId="4" fontId="16" fillId="0" borderId="42" xfId="48" applyNumberFormat="1" applyFont="1" applyBorder="1" applyAlignment="1" applyProtection="1">
      <alignment horizontal="center"/>
      <protection/>
    </xf>
    <xf numFmtId="4" fontId="5" fillId="0" borderId="12" xfId="48" applyNumberFormat="1" applyFont="1" applyBorder="1" applyAlignment="1" applyProtection="1">
      <alignment horizontal="center"/>
      <protection/>
    </xf>
    <xf numFmtId="4" fontId="0" fillId="0" borderId="0" xfId="48" applyNumberFormat="1" applyBorder="1">
      <alignment/>
      <protection/>
    </xf>
    <xf numFmtId="0" fontId="3" fillId="0" borderId="28" xfId="48" applyFont="1" applyFill="1" applyBorder="1" applyAlignment="1" applyProtection="1">
      <alignment horizontal="left"/>
      <protection/>
    </xf>
    <xf numFmtId="0" fontId="20" fillId="0" borderId="20" xfId="47" applyFont="1" applyBorder="1" applyAlignment="1">
      <alignment horizontal="left"/>
      <protection/>
    </xf>
    <xf numFmtId="172" fontId="3" fillId="0" borderId="16" xfId="48" applyNumberFormat="1" applyFont="1" applyBorder="1">
      <alignment/>
      <protection/>
    </xf>
    <xf numFmtId="0" fontId="0" fillId="34" borderId="0" xfId="48" applyFont="1" applyFill="1">
      <alignment/>
      <protection/>
    </xf>
    <xf numFmtId="0" fontId="18" fillId="35" borderId="29" xfId="48" applyFont="1" applyFill="1" applyBorder="1" applyProtection="1">
      <alignment/>
      <protection/>
    </xf>
    <xf numFmtId="0" fontId="18" fillId="35" borderId="31" xfId="48" applyFont="1" applyFill="1" applyBorder="1" applyProtection="1">
      <alignment/>
      <protection/>
    </xf>
    <xf numFmtId="0" fontId="5" fillId="0" borderId="0" xfId="48" applyFont="1" applyBorder="1" applyAlignment="1">
      <alignment horizontal="left" vertical="center"/>
      <protection/>
    </xf>
    <xf numFmtId="166" fontId="10" fillId="36" borderId="0" xfId="48" applyNumberFormat="1" applyFont="1" applyFill="1" applyBorder="1" applyAlignment="1" applyProtection="1">
      <alignment/>
      <protection/>
    </xf>
    <xf numFmtId="4" fontId="10" fillId="36" borderId="0" xfId="48" applyNumberFormat="1" applyFont="1" applyFill="1" applyBorder="1" applyAlignment="1" applyProtection="1">
      <alignment/>
      <protection/>
    </xf>
    <xf numFmtId="172" fontId="10" fillId="34" borderId="0" xfId="48" applyNumberFormat="1" applyFont="1" applyFill="1" applyBorder="1" applyAlignment="1" applyProtection="1">
      <alignment/>
      <protection/>
    </xf>
    <xf numFmtId="4" fontId="10" fillId="34" borderId="0" xfId="48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72" fontId="0" fillId="0" borderId="13" xfId="0" applyNumberFormat="1" applyBorder="1" applyAlignment="1">
      <alignment/>
    </xf>
    <xf numFmtId="172" fontId="0" fillId="0" borderId="43" xfId="0" applyNumberFormat="1" applyBorder="1" applyAlignment="1">
      <alignment/>
    </xf>
    <xf numFmtId="172" fontId="0" fillId="0" borderId="44" xfId="0" applyNumberFormat="1" applyBorder="1" applyAlignment="1">
      <alignment/>
    </xf>
    <xf numFmtId="172" fontId="0" fillId="0" borderId="45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46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47" xfId="0" applyNumberFormat="1" applyBorder="1" applyAlignment="1">
      <alignment/>
    </xf>
    <xf numFmtId="172" fontId="0" fillId="0" borderId="48" xfId="0" applyNumberFormat="1" applyBorder="1" applyAlignment="1">
      <alignment/>
    </xf>
    <xf numFmtId="172" fontId="5" fillId="37" borderId="10" xfId="0" applyNumberFormat="1" applyFont="1" applyFill="1" applyBorder="1" applyAlignment="1">
      <alignment/>
    </xf>
    <xf numFmtId="172" fontId="5" fillId="37" borderId="11" xfId="0" applyNumberFormat="1" applyFont="1" applyFill="1" applyBorder="1" applyAlignment="1">
      <alignment/>
    </xf>
    <xf numFmtId="172" fontId="5" fillId="37" borderId="12" xfId="0" applyNumberFormat="1" applyFont="1" applyFill="1" applyBorder="1" applyAlignment="1">
      <alignment/>
    </xf>
    <xf numFmtId="172" fontId="0" fillId="0" borderId="49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40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50" xfId="0" applyNumberFormat="1" applyBorder="1" applyAlignment="1">
      <alignment/>
    </xf>
    <xf numFmtId="172" fontId="0" fillId="0" borderId="51" xfId="0" applyNumberFormat="1" applyBorder="1" applyAlignment="1">
      <alignment/>
    </xf>
    <xf numFmtId="172" fontId="0" fillId="0" borderId="34" xfId="0" applyNumberFormat="1" applyFill="1" applyBorder="1" applyAlignment="1">
      <alignment/>
    </xf>
    <xf numFmtId="172" fontId="0" fillId="0" borderId="46" xfId="0" applyNumberFormat="1" applyFill="1" applyBorder="1" applyAlignment="1">
      <alignment/>
    </xf>
    <xf numFmtId="172" fontId="0" fillId="0" borderId="44" xfId="0" applyNumberFormat="1" applyFill="1" applyBorder="1" applyAlignment="1">
      <alignment/>
    </xf>
    <xf numFmtId="172" fontId="0" fillId="0" borderId="46" xfId="0" applyNumberFormat="1" applyBorder="1" applyAlignment="1">
      <alignment horizontal="center" vertical="center" wrapText="1"/>
    </xf>
    <xf numFmtId="172" fontId="0" fillId="0" borderId="17" xfId="0" applyNumberFormat="1" applyBorder="1" applyAlignment="1">
      <alignment/>
    </xf>
    <xf numFmtId="172" fontId="0" fillId="0" borderId="52" xfId="0" applyNumberFormat="1" applyBorder="1" applyAlignment="1">
      <alignment/>
    </xf>
    <xf numFmtId="172" fontId="0" fillId="0" borderId="53" xfId="0" applyNumberFormat="1" applyBorder="1" applyAlignment="1">
      <alignment/>
    </xf>
    <xf numFmtId="172" fontId="5" fillId="37" borderId="16" xfId="0" applyNumberFormat="1" applyFont="1" applyFill="1" applyBorder="1" applyAlignment="1">
      <alignment/>
    </xf>
    <xf numFmtId="172" fontId="0" fillId="37" borderId="50" xfId="0" applyNumberFormat="1" applyFont="1" applyFill="1" applyBorder="1" applyAlignment="1">
      <alignment horizontal="center"/>
    </xf>
    <xf numFmtId="172" fontId="0" fillId="37" borderId="51" xfId="0" applyNumberFormat="1" applyFill="1" applyBorder="1" applyAlignment="1">
      <alignment/>
    </xf>
    <xf numFmtId="172" fontId="5" fillId="37" borderId="14" xfId="0" applyNumberFormat="1" applyFont="1" applyFill="1" applyBorder="1" applyAlignment="1">
      <alignment/>
    </xf>
    <xf numFmtId="172" fontId="0" fillId="37" borderId="46" xfId="0" applyNumberFormat="1" applyFont="1" applyFill="1" applyBorder="1" applyAlignment="1">
      <alignment horizontal="center"/>
    </xf>
    <xf numFmtId="172" fontId="0" fillId="37" borderId="45" xfId="0" applyNumberFormat="1" applyFill="1" applyBorder="1" applyAlignment="1">
      <alignment/>
    </xf>
    <xf numFmtId="172" fontId="5" fillId="37" borderId="14" xfId="0" applyNumberFormat="1" applyFont="1" applyFill="1" applyBorder="1" applyAlignment="1">
      <alignment horizontal="right"/>
    </xf>
    <xf numFmtId="172" fontId="7" fillId="37" borderId="54" xfId="0" applyNumberFormat="1" applyFont="1" applyFill="1" applyBorder="1" applyAlignment="1">
      <alignment/>
    </xf>
    <xf numFmtId="172" fontId="0" fillId="37" borderId="55" xfId="0" applyNumberFormat="1" applyFont="1" applyFill="1" applyBorder="1" applyAlignment="1">
      <alignment horizontal="center"/>
    </xf>
    <xf numFmtId="172" fontId="0" fillId="37" borderId="42" xfId="0" applyNumberFormat="1" applyFont="1" applyFill="1" applyBorder="1" applyAlignment="1">
      <alignment/>
    </xf>
    <xf numFmtId="172" fontId="5" fillId="37" borderId="54" xfId="0" applyNumberFormat="1" applyFont="1" applyFill="1" applyBorder="1" applyAlignment="1">
      <alignment horizontal="center"/>
    </xf>
    <xf numFmtId="172" fontId="5" fillId="37" borderId="55" xfId="0" applyNumberFormat="1" applyFont="1" applyFill="1" applyBorder="1" applyAlignment="1">
      <alignment horizontal="center"/>
    </xf>
    <xf numFmtId="172" fontId="0" fillId="37" borderId="42" xfId="0" applyNumberFormat="1" applyFill="1" applyBorder="1" applyAlignment="1">
      <alignment/>
    </xf>
    <xf numFmtId="172" fontId="9" fillId="37" borderId="16" xfId="0" applyNumberFormat="1" applyFont="1" applyFill="1" applyBorder="1" applyAlignment="1">
      <alignment/>
    </xf>
    <xf numFmtId="172" fontId="9" fillId="37" borderId="50" xfId="0" applyNumberFormat="1" applyFont="1" applyFill="1" applyBorder="1" applyAlignment="1">
      <alignment/>
    </xf>
    <xf numFmtId="172" fontId="5" fillId="34" borderId="13" xfId="0" applyNumberFormat="1" applyFont="1" applyFill="1" applyBorder="1" applyAlignment="1">
      <alignment horizontal="center"/>
    </xf>
    <xf numFmtId="172" fontId="7" fillId="34" borderId="43" xfId="0" applyNumberFormat="1" applyFont="1" applyFill="1" applyBorder="1" applyAlignment="1">
      <alignment/>
    </xf>
    <xf numFmtId="172" fontId="0" fillId="34" borderId="44" xfId="0" applyNumberFormat="1" applyFill="1" applyBorder="1" applyAlignment="1">
      <alignment/>
    </xf>
    <xf numFmtId="172" fontId="7" fillId="37" borderId="38" xfId="0" applyNumberFormat="1" applyFont="1" applyFill="1" applyBorder="1" applyAlignment="1">
      <alignment/>
    </xf>
    <xf numFmtId="172" fontId="5" fillId="37" borderId="56" xfId="0" applyNumberFormat="1" applyFont="1" applyFill="1" applyBorder="1" applyAlignment="1">
      <alignment horizontal="center"/>
    </xf>
    <xf numFmtId="172" fontId="0" fillId="37" borderId="57" xfId="0" applyNumberFormat="1" applyFill="1" applyBorder="1" applyAlignment="1">
      <alignment/>
    </xf>
    <xf numFmtId="172" fontId="7" fillId="37" borderId="10" xfId="0" applyNumberFormat="1" applyFont="1" applyFill="1" applyBorder="1" applyAlignment="1">
      <alignment/>
    </xf>
    <xf numFmtId="172" fontId="5" fillId="37" borderId="11" xfId="0" applyNumberFormat="1" applyFont="1" applyFill="1" applyBorder="1" applyAlignment="1">
      <alignment horizontal="center"/>
    </xf>
    <xf numFmtId="172" fontId="0" fillId="37" borderId="12" xfId="0" applyNumberFormat="1" applyFill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58" xfId="0" applyFont="1" applyBorder="1" applyAlignment="1">
      <alignment/>
    </xf>
    <xf numFmtId="172" fontId="0" fillId="0" borderId="59" xfId="0" applyNumberFormat="1" applyBorder="1" applyAlignment="1">
      <alignment/>
    </xf>
    <xf numFmtId="0" fontId="7" fillId="0" borderId="60" xfId="0" applyFont="1" applyBorder="1" applyAlignment="1">
      <alignment/>
    </xf>
    <xf numFmtId="172" fontId="0" fillId="0" borderId="61" xfId="0" applyNumberFormat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62" xfId="0" applyFont="1" applyBorder="1" applyAlignment="1">
      <alignment/>
    </xf>
    <xf numFmtId="172" fontId="0" fillId="0" borderId="63" xfId="0" applyNumberFormat="1" applyBorder="1" applyAlignment="1">
      <alignment/>
    </xf>
    <xf numFmtId="0" fontId="8" fillId="37" borderId="10" xfId="0" applyFont="1" applyFill="1" applyBorder="1" applyAlignment="1">
      <alignment horizontal="center"/>
    </xf>
    <xf numFmtId="0" fontId="9" fillId="37" borderId="27" xfId="0" applyFont="1" applyFill="1" applyBorder="1" applyAlignment="1">
      <alignment/>
    </xf>
    <xf numFmtId="172" fontId="0" fillId="0" borderId="0" xfId="0" applyNumberFormat="1" applyAlignment="1">
      <alignment/>
    </xf>
    <xf numFmtId="172" fontId="0" fillId="0" borderId="20" xfId="0" applyNumberFormat="1" applyBorder="1" applyAlignment="1">
      <alignment/>
    </xf>
    <xf numFmtId="0" fontId="60" fillId="0" borderId="64" xfId="0" applyFont="1" applyBorder="1" applyAlignment="1">
      <alignment/>
    </xf>
    <xf numFmtId="172" fontId="0" fillId="0" borderId="65" xfId="0" applyNumberFormat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66" xfId="0" applyFont="1" applyBorder="1" applyAlignment="1">
      <alignment/>
    </xf>
    <xf numFmtId="172" fontId="0" fillId="0" borderId="67" xfId="0" applyNumberFormat="1" applyBorder="1" applyAlignment="1">
      <alignment/>
    </xf>
    <xf numFmtId="0" fontId="8" fillId="37" borderId="16" xfId="0" applyFont="1" applyFill="1" applyBorder="1" applyAlignment="1">
      <alignment horizontal="center"/>
    </xf>
    <xf numFmtId="0" fontId="9" fillId="37" borderId="64" xfId="0" applyFont="1" applyFill="1" applyBorder="1" applyAlignment="1">
      <alignment/>
    </xf>
    <xf numFmtId="172" fontId="5" fillId="37" borderId="65" xfId="0" applyNumberFormat="1" applyFont="1" applyFill="1" applyBorder="1" applyAlignment="1">
      <alignment/>
    </xf>
    <xf numFmtId="0" fontId="7" fillId="37" borderId="14" xfId="0" applyFont="1" applyFill="1" applyBorder="1" applyAlignment="1">
      <alignment horizontal="center"/>
    </xf>
    <xf numFmtId="0" fontId="7" fillId="37" borderId="60" xfId="0" applyFont="1" applyFill="1" applyBorder="1" applyAlignment="1">
      <alignment/>
    </xf>
    <xf numFmtId="172" fontId="5" fillId="37" borderId="61" xfId="0" applyNumberFormat="1" applyFont="1" applyFill="1" applyBorder="1" applyAlignment="1">
      <alignment horizontal="right"/>
    </xf>
    <xf numFmtId="0" fontId="7" fillId="37" borderId="54" xfId="0" applyFont="1" applyFill="1" applyBorder="1" applyAlignment="1">
      <alignment horizontal="center"/>
    </xf>
    <xf numFmtId="0" fontId="7" fillId="37" borderId="25" xfId="0" applyFont="1" applyFill="1" applyBorder="1" applyAlignment="1">
      <alignment/>
    </xf>
    <xf numFmtId="172" fontId="0" fillId="37" borderId="68" xfId="0" applyNumberFormat="1" applyFont="1" applyFill="1" applyBorder="1" applyAlignment="1">
      <alignment horizontal="right"/>
    </xf>
    <xf numFmtId="0" fontId="9" fillId="37" borderId="54" xfId="0" applyFont="1" applyFill="1" applyBorder="1" applyAlignment="1">
      <alignment horizontal="center"/>
    </xf>
    <xf numFmtId="0" fontId="9" fillId="37" borderId="25" xfId="0" applyFont="1" applyFill="1" applyBorder="1" applyAlignment="1">
      <alignment/>
    </xf>
    <xf numFmtId="0" fontId="9" fillId="37" borderId="1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58" xfId="0" applyFont="1" applyFill="1" applyBorder="1" applyAlignment="1">
      <alignment/>
    </xf>
    <xf numFmtId="172" fontId="5" fillId="34" borderId="59" xfId="0" applyNumberFormat="1" applyFont="1" applyFill="1" applyBorder="1" applyAlignment="1">
      <alignment horizontal="center"/>
    </xf>
    <xf numFmtId="0" fontId="7" fillId="37" borderId="38" xfId="0" applyFont="1" applyFill="1" applyBorder="1" applyAlignment="1">
      <alignment horizontal="center"/>
    </xf>
    <xf numFmtId="0" fontId="7" fillId="37" borderId="69" xfId="0" applyFont="1" applyFill="1" applyBorder="1" applyAlignment="1">
      <alignment/>
    </xf>
    <xf numFmtId="172" fontId="7" fillId="37" borderId="7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172" fontId="7" fillId="37" borderId="37" xfId="0" applyNumberFormat="1" applyFont="1" applyFill="1" applyBorder="1" applyAlignment="1">
      <alignment/>
    </xf>
    <xf numFmtId="172" fontId="10" fillId="0" borderId="50" xfId="48" applyNumberFormat="1" applyFont="1" applyBorder="1" applyAlignment="1" applyProtection="1">
      <alignment/>
      <protection locked="0"/>
    </xf>
    <xf numFmtId="172" fontId="10" fillId="0" borderId="64" xfId="48" applyNumberFormat="1" applyFont="1" applyBorder="1" applyAlignment="1" applyProtection="1">
      <alignment/>
      <protection locked="0"/>
    </xf>
    <xf numFmtId="172" fontId="10" fillId="33" borderId="29" xfId="48" applyNumberFormat="1" applyFont="1" applyFill="1" applyBorder="1" applyAlignment="1" applyProtection="1">
      <alignment/>
      <protection locked="0"/>
    </xf>
    <xf numFmtId="172" fontId="10" fillId="0" borderId="60" xfId="48" applyNumberFormat="1" applyFont="1" applyBorder="1" applyAlignment="1" applyProtection="1">
      <alignment/>
      <protection locked="0"/>
    </xf>
    <xf numFmtId="172" fontId="11" fillId="0" borderId="60" xfId="48" applyNumberFormat="1" applyFont="1" applyBorder="1" applyAlignment="1" applyProtection="1">
      <alignment horizontal="center"/>
      <protection locked="0"/>
    </xf>
    <xf numFmtId="172" fontId="10" fillId="0" borderId="51" xfId="48" applyNumberFormat="1" applyFont="1" applyBorder="1" applyAlignment="1" applyProtection="1">
      <alignment/>
      <protection locked="0"/>
    </xf>
    <xf numFmtId="172" fontId="10" fillId="0" borderId="44" xfId="48" applyNumberFormat="1" applyFont="1" applyBorder="1" applyAlignment="1" applyProtection="1">
      <alignment/>
      <protection locked="0"/>
    </xf>
    <xf numFmtId="172" fontId="10" fillId="0" borderId="46" xfId="48" applyNumberFormat="1" applyFont="1" applyBorder="1" applyAlignment="1" applyProtection="1">
      <alignment/>
      <protection locked="0"/>
    </xf>
    <xf numFmtId="172" fontId="10" fillId="0" borderId="45" xfId="48" applyNumberFormat="1" applyFont="1" applyBorder="1" applyAlignment="1" applyProtection="1">
      <alignment/>
      <protection locked="0"/>
    </xf>
    <xf numFmtId="172" fontId="10" fillId="0" borderId="52" xfId="48" applyNumberFormat="1" applyFont="1" applyBorder="1" applyAlignment="1" applyProtection="1">
      <alignment/>
      <protection locked="0"/>
    </xf>
    <xf numFmtId="172" fontId="10" fillId="0" borderId="66" xfId="48" applyNumberFormat="1" applyFont="1" applyBorder="1" applyAlignment="1" applyProtection="1">
      <alignment/>
      <protection locked="0"/>
    </xf>
    <xf numFmtId="172" fontId="11" fillId="0" borderId="66" xfId="48" applyNumberFormat="1" applyFont="1" applyBorder="1" applyAlignment="1" applyProtection="1">
      <alignment horizontal="center"/>
      <protection locked="0"/>
    </xf>
    <xf numFmtId="172" fontId="10" fillId="0" borderId="71" xfId="48" applyNumberFormat="1" applyFont="1" applyBorder="1" applyAlignment="1" applyProtection="1">
      <alignment/>
      <protection locked="0"/>
    </xf>
    <xf numFmtId="172" fontId="10" fillId="0" borderId="31" xfId="48" applyNumberFormat="1" applyFont="1" applyBorder="1" applyAlignment="1" applyProtection="1">
      <alignment/>
      <protection locked="0"/>
    </xf>
    <xf numFmtId="172" fontId="10" fillId="0" borderId="60" xfId="48" applyNumberFormat="1" applyFont="1" applyBorder="1" applyAlignment="1" applyProtection="1">
      <alignment horizontal="right"/>
      <protection locked="0"/>
    </xf>
    <xf numFmtId="172" fontId="10" fillId="33" borderId="31" xfId="48" applyNumberFormat="1" applyFont="1" applyFill="1" applyBorder="1" applyAlignment="1" applyProtection="1">
      <alignment/>
      <protection locked="0"/>
    </xf>
    <xf numFmtId="172" fontId="11" fillId="0" borderId="61" xfId="48" applyNumberFormat="1" applyFont="1" applyBorder="1" applyAlignment="1" applyProtection="1">
      <alignment horizontal="center"/>
      <protection locked="0"/>
    </xf>
    <xf numFmtId="172" fontId="11" fillId="0" borderId="72" xfId="48" applyNumberFormat="1" applyFont="1" applyBorder="1" applyAlignment="1" applyProtection="1">
      <alignment horizontal="center"/>
      <protection locked="0"/>
    </xf>
    <xf numFmtId="172" fontId="10" fillId="33" borderId="29" xfId="48" applyNumberFormat="1" applyFont="1" applyFill="1" applyBorder="1" applyAlignment="1" applyProtection="1">
      <alignment/>
      <protection locked="0"/>
    </xf>
    <xf numFmtId="172" fontId="11" fillId="0" borderId="14" xfId="48" applyNumberFormat="1" applyFont="1" applyBorder="1" applyAlignment="1" applyProtection="1">
      <alignment/>
      <protection locked="0"/>
    </xf>
    <xf numFmtId="172" fontId="11" fillId="0" borderId="60" xfId="48" applyNumberFormat="1" applyFont="1" applyBorder="1" applyAlignment="1" applyProtection="1">
      <alignment/>
      <protection locked="0"/>
    </xf>
    <xf numFmtId="172" fontId="11" fillId="0" borderId="45" xfId="48" applyNumberFormat="1" applyFont="1" applyBorder="1" applyAlignment="1" applyProtection="1">
      <alignment/>
      <protection locked="0"/>
    </xf>
    <xf numFmtId="172" fontId="10" fillId="0" borderId="29" xfId="48" applyNumberFormat="1" applyFont="1" applyBorder="1" applyAlignment="1" applyProtection="1">
      <alignment/>
      <protection locked="0"/>
    </xf>
    <xf numFmtId="172" fontId="10" fillId="0" borderId="43" xfId="48" applyNumberFormat="1" applyFont="1" applyBorder="1" applyAlignment="1" applyProtection="1">
      <alignment/>
      <protection locked="0"/>
    </xf>
    <xf numFmtId="172" fontId="10" fillId="0" borderId="58" xfId="48" applyNumberFormat="1" applyFont="1" applyBorder="1" applyAlignment="1" applyProtection="1">
      <alignment/>
      <protection locked="0"/>
    </xf>
    <xf numFmtId="172" fontId="10" fillId="33" borderId="30" xfId="48" applyNumberFormat="1" applyFont="1" applyFill="1" applyBorder="1" applyAlignment="1" applyProtection="1">
      <alignment/>
      <protection locked="0"/>
    </xf>
    <xf numFmtId="172" fontId="10" fillId="0" borderId="30" xfId="48" applyNumberFormat="1" applyFont="1" applyBorder="1" applyAlignment="1" applyProtection="1">
      <alignment/>
      <protection locked="0"/>
    </xf>
    <xf numFmtId="172" fontId="10" fillId="0" borderId="56" xfId="48" applyNumberFormat="1" applyFont="1" applyBorder="1" applyAlignment="1" applyProtection="1">
      <alignment/>
      <protection locked="0"/>
    </xf>
    <xf numFmtId="172" fontId="10" fillId="0" borderId="69" xfId="48" applyNumberFormat="1" applyFont="1" applyBorder="1" applyAlignment="1" applyProtection="1">
      <alignment/>
      <protection locked="0"/>
    </xf>
    <xf numFmtId="172" fontId="10" fillId="33" borderId="33" xfId="48" applyNumberFormat="1" applyFont="1" applyFill="1" applyBorder="1" applyAlignment="1" applyProtection="1">
      <alignment/>
      <protection locked="0"/>
    </xf>
    <xf numFmtId="172" fontId="11" fillId="0" borderId="38" xfId="48" applyNumberFormat="1" applyFont="1" applyBorder="1" applyAlignment="1" applyProtection="1">
      <alignment horizontal="center"/>
      <protection locked="0"/>
    </xf>
    <xf numFmtId="172" fontId="10" fillId="0" borderId="57" xfId="48" applyNumberFormat="1" applyFont="1" applyBorder="1" applyAlignment="1" applyProtection="1">
      <alignment/>
      <protection locked="0"/>
    </xf>
    <xf numFmtId="172" fontId="10" fillId="0" borderId="33" xfId="48" applyNumberFormat="1" applyFont="1" applyBorder="1" applyAlignment="1" applyProtection="1">
      <alignment/>
      <protection locked="0"/>
    </xf>
    <xf numFmtId="172" fontId="11" fillId="0" borderId="73" xfId="48" applyNumberFormat="1" applyFont="1" applyBorder="1" applyAlignment="1" applyProtection="1">
      <alignment horizontal="center"/>
      <protection locked="0"/>
    </xf>
    <xf numFmtId="172" fontId="11" fillId="0" borderId="59" xfId="48" applyNumberFormat="1" applyFont="1" applyBorder="1" applyAlignment="1" applyProtection="1">
      <alignment horizontal="center"/>
      <protection locked="0"/>
    </xf>
    <xf numFmtId="172" fontId="10" fillId="0" borderId="59" xfId="48" applyNumberFormat="1" applyFont="1" applyBorder="1" applyAlignment="1" applyProtection="1">
      <alignment/>
      <protection locked="0"/>
    </xf>
    <xf numFmtId="172" fontId="10" fillId="0" borderId="73" xfId="48" applyNumberFormat="1" applyFont="1" applyBorder="1" applyAlignment="1" applyProtection="1">
      <alignment/>
      <protection locked="0"/>
    </xf>
    <xf numFmtId="172" fontId="11" fillId="0" borderId="15" xfId="48" applyNumberFormat="1" applyFont="1" applyBorder="1" applyAlignment="1" applyProtection="1">
      <alignment horizontal="center"/>
      <protection locked="0"/>
    </xf>
    <xf numFmtId="172" fontId="10" fillId="0" borderId="47" xfId="48" applyNumberFormat="1" applyFont="1" applyBorder="1" applyAlignment="1" applyProtection="1">
      <alignment/>
      <protection locked="0"/>
    </xf>
    <xf numFmtId="172" fontId="10" fillId="0" borderId="62" xfId="48" applyNumberFormat="1" applyFont="1" applyBorder="1" applyAlignment="1" applyProtection="1">
      <alignment/>
      <protection locked="0"/>
    </xf>
    <xf numFmtId="172" fontId="11" fillId="0" borderId="63" xfId="48" applyNumberFormat="1" applyFont="1" applyBorder="1" applyAlignment="1" applyProtection="1">
      <alignment horizontal="center"/>
      <protection locked="0"/>
    </xf>
    <xf numFmtId="172" fontId="10" fillId="0" borderId="63" xfId="48" applyNumberFormat="1" applyFont="1" applyBorder="1" applyAlignment="1" applyProtection="1">
      <alignment/>
      <protection locked="0"/>
    </xf>
    <xf numFmtId="172" fontId="10" fillId="0" borderId="46" xfId="48" applyNumberFormat="1" applyFont="1" applyBorder="1" applyAlignment="1" applyProtection="1">
      <alignment/>
      <protection/>
    </xf>
    <xf numFmtId="172" fontId="10" fillId="0" borderId="60" xfId="48" applyNumberFormat="1" applyFont="1" applyBorder="1" applyAlignment="1" applyProtection="1">
      <alignment/>
      <protection/>
    </xf>
    <xf numFmtId="172" fontId="11" fillId="0" borderId="60" xfId="48" applyNumberFormat="1" applyFont="1" applyBorder="1" applyAlignment="1" applyProtection="1">
      <alignment horizontal="center"/>
      <protection locked="0"/>
    </xf>
    <xf numFmtId="172" fontId="10" fillId="0" borderId="60" xfId="48" applyNumberFormat="1" applyFont="1" applyFill="1" applyBorder="1" applyAlignment="1" applyProtection="1">
      <alignment/>
      <protection locked="0"/>
    </xf>
    <xf numFmtId="172" fontId="10" fillId="0" borderId="45" xfId="48" applyNumberFormat="1" applyFont="1" applyBorder="1" applyAlignment="1" applyProtection="1">
      <alignment/>
      <protection/>
    </xf>
    <xf numFmtId="172" fontId="10" fillId="0" borderId="56" xfId="48" applyNumberFormat="1" applyFont="1" applyBorder="1" applyAlignment="1" applyProtection="1">
      <alignment/>
      <protection/>
    </xf>
    <xf numFmtId="172" fontId="10" fillId="0" borderId="69" xfId="48" applyNumberFormat="1" applyFont="1" applyBorder="1" applyAlignment="1" applyProtection="1">
      <alignment/>
      <protection/>
    </xf>
    <xf numFmtId="172" fontId="11" fillId="0" borderId="69" xfId="48" applyNumberFormat="1" applyFont="1" applyBorder="1" applyAlignment="1" applyProtection="1">
      <alignment horizontal="center"/>
      <protection locked="0"/>
    </xf>
    <xf numFmtId="172" fontId="10" fillId="0" borderId="69" xfId="48" applyNumberFormat="1" applyFont="1" applyFill="1" applyBorder="1" applyAlignment="1" applyProtection="1">
      <alignment/>
      <protection locked="0"/>
    </xf>
    <xf numFmtId="172" fontId="10" fillId="0" borderId="57" xfId="48" applyNumberFormat="1" applyFont="1" applyBorder="1" applyAlignment="1" applyProtection="1">
      <alignment/>
      <protection/>
    </xf>
    <xf numFmtId="172" fontId="11" fillId="0" borderId="16" xfId="48" applyNumberFormat="1" applyFont="1" applyBorder="1" applyAlignment="1" applyProtection="1">
      <alignment horizontal="center"/>
      <protection locked="0"/>
    </xf>
    <xf numFmtId="172" fontId="10" fillId="0" borderId="50" xfId="48" applyNumberFormat="1" applyFont="1" applyBorder="1" applyAlignment="1" applyProtection="1">
      <alignment/>
      <protection/>
    </xf>
    <xf numFmtId="172" fontId="10" fillId="0" borderId="64" xfId="48" applyNumberFormat="1" applyFont="1" applyBorder="1" applyAlignment="1" applyProtection="1">
      <alignment/>
      <protection/>
    </xf>
    <xf numFmtId="172" fontId="10" fillId="33" borderId="32" xfId="48" applyNumberFormat="1" applyFont="1" applyFill="1" applyBorder="1" applyAlignment="1" applyProtection="1">
      <alignment/>
      <protection locked="0"/>
    </xf>
    <xf numFmtId="172" fontId="11" fillId="0" borderId="64" xfId="48" applyNumberFormat="1" applyFont="1" applyBorder="1" applyAlignment="1" applyProtection="1">
      <alignment horizontal="center"/>
      <protection locked="0"/>
    </xf>
    <xf numFmtId="172" fontId="10" fillId="0" borderId="64" xfId="48" applyNumberFormat="1" applyFont="1" applyFill="1" applyBorder="1" applyAlignment="1" applyProtection="1">
      <alignment/>
      <protection locked="0"/>
    </xf>
    <xf numFmtId="172" fontId="10" fillId="0" borderId="44" xfId="48" applyNumberFormat="1" applyFont="1" applyBorder="1" applyAlignment="1" applyProtection="1">
      <alignment/>
      <protection/>
    </xf>
    <xf numFmtId="172" fontId="10" fillId="0" borderId="47" xfId="48" applyNumberFormat="1" applyFont="1" applyBorder="1" applyAlignment="1" applyProtection="1">
      <alignment/>
      <protection/>
    </xf>
    <xf numFmtId="172" fontId="10" fillId="0" borderId="62" xfId="48" applyNumberFormat="1" applyFont="1" applyBorder="1" applyAlignment="1" applyProtection="1">
      <alignment/>
      <protection/>
    </xf>
    <xf numFmtId="172" fontId="11" fillId="0" borderId="0" xfId="48" applyNumberFormat="1" applyFont="1" applyBorder="1" applyAlignment="1" applyProtection="1">
      <alignment horizontal="center"/>
      <protection locked="0"/>
    </xf>
    <xf numFmtId="172" fontId="10" fillId="0" borderId="62" xfId="48" applyNumberFormat="1" applyFont="1" applyFill="1" applyBorder="1" applyAlignment="1" applyProtection="1">
      <alignment/>
      <protection locked="0"/>
    </xf>
    <xf numFmtId="172" fontId="11" fillId="0" borderId="74" xfId="48" applyNumberFormat="1" applyFont="1" applyBorder="1" applyAlignment="1" applyProtection="1">
      <alignment horizontal="center"/>
      <protection locked="0"/>
    </xf>
    <xf numFmtId="172" fontId="10" fillId="0" borderId="75" xfId="48" applyNumberFormat="1" applyFont="1" applyBorder="1" applyAlignment="1" applyProtection="1">
      <alignment/>
      <protection/>
    </xf>
    <xf numFmtId="172" fontId="10" fillId="0" borderId="22" xfId="48" applyNumberFormat="1" applyFont="1" applyBorder="1" applyAlignment="1" applyProtection="1">
      <alignment/>
      <protection/>
    </xf>
    <xf numFmtId="172" fontId="11" fillId="0" borderId="76" xfId="48" applyNumberFormat="1" applyFont="1" applyBorder="1" applyAlignment="1" applyProtection="1">
      <alignment horizontal="center"/>
      <protection locked="0"/>
    </xf>
    <xf numFmtId="172" fontId="10" fillId="0" borderId="75" xfId="48" applyNumberFormat="1" applyFont="1" applyFill="1" applyBorder="1" applyAlignment="1" applyProtection="1">
      <alignment/>
      <protection locked="0"/>
    </xf>
    <xf numFmtId="172" fontId="10" fillId="0" borderId="22" xfId="48" applyNumberFormat="1" applyFont="1" applyBorder="1" applyAlignment="1" applyProtection="1">
      <alignment/>
      <protection locked="0"/>
    </xf>
    <xf numFmtId="172" fontId="10" fillId="0" borderId="46" xfId="48" applyNumberFormat="1" applyFont="1" applyFill="1" applyBorder="1" applyAlignment="1" applyProtection="1">
      <alignment/>
      <protection locked="0"/>
    </xf>
    <xf numFmtId="172" fontId="11" fillId="0" borderId="46" xfId="48" applyNumberFormat="1" applyFont="1" applyBorder="1" applyAlignment="1" applyProtection="1">
      <alignment horizontal="center"/>
      <protection locked="0"/>
    </xf>
    <xf numFmtId="172" fontId="10" fillId="22" borderId="45" xfId="48" applyNumberFormat="1" applyFont="1" applyFill="1" applyBorder="1" applyAlignment="1" applyProtection="1">
      <alignment/>
      <protection locked="0"/>
    </xf>
    <xf numFmtId="172" fontId="11" fillId="0" borderId="54" xfId="48" applyNumberFormat="1" applyFont="1" applyBorder="1" applyAlignment="1" applyProtection="1">
      <alignment horizontal="center"/>
      <protection locked="0"/>
    </xf>
    <xf numFmtId="172" fontId="10" fillId="0" borderId="55" xfId="48" applyNumberFormat="1" applyFont="1" applyBorder="1" applyAlignment="1" applyProtection="1">
      <alignment/>
      <protection/>
    </xf>
    <xf numFmtId="172" fontId="10" fillId="0" borderId="25" xfId="48" applyNumberFormat="1" applyFont="1" applyBorder="1" applyAlignment="1" applyProtection="1">
      <alignment/>
      <protection/>
    </xf>
    <xf numFmtId="172" fontId="11" fillId="0" borderId="25" xfId="48" applyNumberFormat="1" applyFont="1" applyBorder="1" applyAlignment="1" applyProtection="1">
      <alignment horizontal="center"/>
      <protection locked="0"/>
    </xf>
    <xf numFmtId="172" fontId="10" fillId="0" borderId="25" xfId="48" applyNumberFormat="1" applyFont="1" applyFill="1" applyBorder="1" applyAlignment="1" applyProtection="1">
      <alignment/>
      <protection locked="0"/>
    </xf>
    <xf numFmtId="172" fontId="10" fillId="0" borderId="25" xfId="48" applyNumberFormat="1" applyFont="1" applyBorder="1" applyAlignment="1" applyProtection="1">
      <alignment/>
      <protection locked="0"/>
    </xf>
    <xf numFmtId="172" fontId="10" fillId="0" borderId="43" xfId="48" applyNumberFormat="1" applyFont="1" applyBorder="1" applyAlignment="1" applyProtection="1">
      <alignment/>
      <protection/>
    </xf>
    <xf numFmtId="172" fontId="10" fillId="0" borderId="58" xfId="48" applyNumberFormat="1" applyFont="1" applyBorder="1" applyAlignment="1" applyProtection="1">
      <alignment/>
      <protection/>
    </xf>
    <xf numFmtId="172" fontId="11" fillId="0" borderId="58" xfId="48" applyNumberFormat="1" applyFont="1" applyBorder="1" applyAlignment="1" applyProtection="1">
      <alignment horizontal="center"/>
      <protection locked="0"/>
    </xf>
    <xf numFmtId="172" fontId="10" fillId="0" borderId="58" xfId="48" applyNumberFormat="1" applyFont="1" applyFill="1" applyBorder="1" applyAlignment="1" applyProtection="1">
      <alignment/>
      <protection locked="0"/>
    </xf>
    <xf numFmtId="172" fontId="11" fillId="0" borderId="60" xfId="48" applyNumberFormat="1" applyFont="1" applyFill="1" applyBorder="1" applyAlignment="1" applyProtection="1">
      <alignment horizontal="center"/>
      <protection locked="0"/>
    </xf>
    <xf numFmtId="172" fontId="10" fillId="22" borderId="45" xfId="48" applyNumberFormat="1" applyFont="1" applyFill="1" applyBorder="1" applyAlignment="1" applyProtection="1">
      <alignment/>
      <protection/>
    </xf>
    <xf numFmtId="172" fontId="10" fillId="0" borderId="60" xfId="48" applyNumberFormat="1" applyFont="1" applyFill="1" applyBorder="1" applyAlignment="1" applyProtection="1">
      <alignment horizontal="right"/>
      <protection locked="0"/>
    </xf>
    <xf numFmtId="172" fontId="11" fillId="0" borderId="68" xfId="48" applyNumberFormat="1" applyFont="1" applyBorder="1" applyAlignment="1" applyProtection="1">
      <alignment horizontal="center"/>
      <protection locked="0"/>
    </xf>
    <xf numFmtId="172" fontId="10" fillId="0" borderId="55" xfId="48" applyNumberFormat="1" applyFont="1" applyFill="1" applyBorder="1" applyAlignment="1" applyProtection="1">
      <alignment/>
      <protection locked="0"/>
    </xf>
    <xf numFmtId="172" fontId="11" fillId="33" borderId="20" xfId="48" applyNumberFormat="1" applyFont="1" applyFill="1" applyBorder="1" applyAlignment="1" applyProtection="1">
      <alignment/>
      <protection/>
    </xf>
    <xf numFmtId="172" fontId="11" fillId="33" borderId="11" xfId="48" applyNumberFormat="1" applyFont="1" applyFill="1" applyBorder="1" applyAlignment="1" applyProtection="1">
      <alignment/>
      <protection/>
    </xf>
    <xf numFmtId="172" fontId="11" fillId="33" borderId="27" xfId="48" applyNumberFormat="1" applyFont="1" applyFill="1" applyBorder="1" applyAlignment="1" applyProtection="1">
      <alignment/>
      <protection/>
    </xf>
    <xf numFmtId="172" fontId="11" fillId="33" borderId="42" xfId="48" applyNumberFormat="1" applyFont="1" applyFill="1" applyBorder="1" applyAlignment="1" applyProtection="1">
      <alignment/>
      <protection/>
    </xf>
    <xf numFmtId="172" fontId="10" fillId="0" borderId="26" xfId="48" applyNumberFormat="1" applyFont="1" applyBorder="1" applyAlignment="1" applyProtection="1">
      <alignment/>
      <protection locked="0"/>
    </xf>
    <xf numFmtId="172" fontId="0" fillId="13" borderId="43" xfId="48" applyNumberFormat="1" applyFill="1" applyBorder="1">
      <alignment/>
      <protection/>
    </xf>
    <xf numFmtId="172" fontId="0" fillId="0" borderId="51" xfId="48" applyNumberFormat="1" applyBorder="1">
      <alignment/>
      <protection/>
    </xf>
    <xf numFmtId="172" fontId="0" fillId="33" borderId="32" xfId="48" applyNumberFormat="1" applyFill="1" applyBorder="1">
      <alignment/>
      <protection/>
    </xf>
    <xf numFmtId="172" fontId="0" fillId="0" borderId="59" xfId="48" applyNumberFormat="1" applyBorder="1">
      <alignment/>
      <protection/>
    </xf>
    <xf numFmtId="172" fontId="0" fillId="0" borderId="44" xfId="48" applyNumberFormat="1" applyBorder="1">
      <alignment/>
      <protection/>
    </xf>
    <xf numFmtId="172" fontId="0" fillId="0" borderId="0" xfId="48" applyNumberFormat="1" applyBorder="1">
      <alignment/>
      <protection/>
    </xf>
    <xf numFmtId="172" fontId="0" fillId="33" borderId="77" xfId="48" applyNumberFormat="1" applyFill="1" applyBorder="1">
      <alignment/>
      <protection/>
    </xf>
    <xf numFmtId="172" fontId="0" fillId="13" borderId="46" xfId="48" applyNumberFormat="1" applyFill="1" applyBorder="1">
      <alignment/>
      <protection/>
    </xf>
    <xf numFmtId="172" fontId="0" fillId="0" borderId="45" xfId="48" applyNumberFormat="1" applyBorder="1">
      <alignment/>
      <protection/>
    </xf>
    <xf numFmtId="172" fontId="0" fillId="0" borderId="61" xfId="48" applyNumberFormat="1" applyBorder="1">
      <alignment/>
      <protection/>
    </xf>
    <xf numFmtId="172" fontId="10" fillId="0" borderId="56" xfId="48" applyNumberFormat="1" applyFont="1" applyFill="1" applyBorder="1" applyAlignment="1" applyProtection="1">
      <alignment/>
      <protection/>
    </xf>
    <xf numFmtId="172" fontId="10" fillId="0" borderId="57" xfId="48" applyNumberFormat="1" applyFont="1" applyFill="1" applyBorder="1" applyAlignment="1" applyProtection="1">
      <alignment/>
      <protection/>
    </xf>
    <xf numFmtId="172" fontId="10" fillId="33" borderId="78" xfId="48" applyNumberFormat="1" applyFont="1" applyFill="1" applyBorder="1" applyAlignment="1" applyProtection="1">
      <alignment/>
      <protection/>
    </xf>
    <xf numFmtId="172" fontId="10" fillId="36" borderId="70" xfId="48" applyNumberFormat="1" applyFont="1" applyFill="1" applyBorder="1" applyAlignment="1" applyProtection="1">
      <alignment/>
      <protection/>
    </xf>
    <xf numFmtId="172" fontId="10" fillId="36" borderId="56" xfId="48" applyNumberFormat="1" applyFont="1" applyFill="1" applyBorder="1" applyAlignment="1" applyProtection="1">
      <alignment/>
      <protection/>
    </xf>
    <xf numFmtId="172" fontId="10" fillId="36" borderId="57" xfId="48" applyNumberFormat="1" applyFont="1" applyFill="1" applyBorder="1" applyAlignment="1" applyProtection="1">
      <alignment/>
      <protection/>
    </xf>
    <xf numFmtId="0" fontId="5" fillId="34" borderId="0" xfId="48" applyFont="1" applyFill="1" applyProtection="1">
      <alignment/>
      <protection/>
    </xf>
    <xf numFmtId="4" fontId="5" fillId="34" borderId="0" xfId="48" applyNumberFormat="1" applyFont="1" applyFill="1">
      <alignment/>
      <protection/>
    </xf>
    <xf numFmtId="0" fontId="5" fillId="34" borderId="0" xfId="48" applyFont="1" applyFill="1">
      <alignment/>
      <protection/>
    </xf>
    <xf numFmtId="0" fontId="0" fillId="34" borderId="0" xfId="48" applyFont="1" applyFill="1" applyProtection="1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7" fillId="34" borderId="0" xfId="46" applyFont="1" applyFill="1" applyBorder="1" applyAlignment="1">
      <alignment horizontal="center"/>
      <protection/>
    </xf>
    <xf numFmtId="0" fontId="0" fillId="0" borderId="10" xfId="46" applyBorder="1" applyAlignment="1">
      <alignment horizontal="center" vertical="center" wrapText="1"/>
      <protection/>
    </xf>
    <xf numFmtId="0" fontId="0" fillId="0" borderId="27" xfId="46" applyBorder="1" applyAlignment="1">
      <alignment horizontal="center" vertical="center" wrapText="1"/>
      <protection/>
    </xf>
    <xf numFmtId="0" fontId="0" fillId="0" borderId="11" xfId="46" applyBorder="1" applyAlignment="1">
      <alignment horizontal="center" vertical="center" wrapText="1"/>
      <protection/>
    </xf>
    <xf numFmtId="0" fontId="0" fillId="0" borderId="12" xfId="46" applyBorder="1" applyAlignment="1">
      <alignment horizontal="center" vertical="center" wrapText="1"/>
      <protection/>
    </xf>
    <xf numFmtId="0" fontId="0" fillId="0" borderId="37" xfId="46" applyBorder="1" applyAlignment="1">
      <alignment horizontal="center" vertical="center" wrapText="1"/>
      <protection/>
    </xf>
    <xf numFmtId="0" fontId="0" fillId="0" borderId="0" xfId="46" applyBorder="1" applyAlignment="1">
      <alignment horizontal="center" vertical="center" wrapText="1"/>
      <protection/>
    </xf>
    <xf numFmtId="0" fontId="0" fillId="0" borderId="0" xfId="46" applyBorder="1">
      <alignment/>
      <protection/>
    </xf>
    <xf numFmtId="0" fontId="6" fillId="0" borderId="27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6" fillId="0" borderId="11" xfId="46" applyFont="1" applyBorder="1" applyAlignment="1">
      <alignment horizontal="center" vertical="center" wrapText="1"/>
      <protection/>
    </xf>
    <xf numFmtId="0" fontId="6" fillId="0" borderId="12" xfId="46" applyFont="1" applyBorder="1" applyAlignment="1">
      <alignment horizontal="center" vertical="center" wrapText="1"/>
      <protection/>
    </xf>
    <xf numFmtId="0" fontId="6" fillId="0" borderId="37" xfId="46" applyFont="1" applyBorder="1" applyAlignment="1">
      <alignment horizontal="center" vertical="center" wrapText="1"/>
      <protection/>
    </xf>
    <xf numFmtId="0" fontId="7" fillId="0" borderId="13" xfId="46" applyFont="1" applyBorder="1" applyAlignment="1">
      <alignment horizontal="center"/>
      <protection/>
    </xf>
    <xf numFmtId="0" fontId="7" fillId="0" borderId="58" xfId="46" applyFont="1" applyBorder="1">
      <alignment/>
      <protection/>
    </xf>
    <xf numFmtId="166" fontId="0" fillId="0" borderId="13" xfId="46" applyNumberFormat="1" applyBorder="1">
      <alignment/>
      <protection/>
    </xf>
    <xf numFmtId="166" fontId="0" fillId="0" borderId="43" xfId="46" applyNumberFormat="1" applyBorder="1">
      <alignment/>
      <protection/>
    </xf>
    <xf numFmtId="166" fontId="0" fillId="0" borderId="44" xfId="46" applyNumberFormat="1" applyBorder="1">
      <alignment/>
      <protection/>
    </xf>
    <xf numFmtId="166" fontId="0" fillId="0" borderId="59" xfId="46" applyNumberFormat="1" applyBorder="1">
      <alignment/>
      <protection/>
    </xf>
    <xf numFmtId="166" fontId="0" fillId="0" borderId="45" xfId="46" applyNumberFormat="1" applyBorder="1">
      <alignment/>
      <protection/>
    </xf>
    <xf numFmtId="0" fontId="7" fillId="0" borderId="14" xfId="46" applyFont="1" applyBorder="1" applyAlignment="1">
      <alignment horizontal="center"/>
      <protection/>
    </xf>
    <xf numFmtId="0" fontId="7" fillId="0" borderId="60" xfId="46" applyFont="1" applyBorder="1">
      <alignment/>
      <protection/>
    </xf>
    <xf numFmtId="166" fontId="0" fillId="0" borderId="14" xfId="46" applyNumberFormat="1" applyBorder="1">
      <alignment/>
      <protection/>
    </xf>
    <xf numFmtId="166" fontId="0" fillId="0" borderId="46" xfId="46" applyNumberFormat="1" applyBorder="1">
      <alignment/>
      <protection/>
    </xf>
    <xf numFmtId="166" fontId="0" fillId="0" borderId="61" xfId="46" applyNumberFormat="1" applyBorder="1">
      <alignment/>
      <protection/>
    </xf>
    <xf numFmtId="0" fontId="7" fillId="0" borderId="60" xfId="46" applyFont="1" applyFill="1" applyBorder="1">
      <alignment/>
      <protection/>
    </xf>
    <xf numFmtId="0" fontId="7" fillId="0" borderId="15" xfId="46" applyFont="1" applyBorder="1" applyAlignment="1">
      <alignment horizontal="center"/>
      <protection/>
    </xf>
    <xf numFmtId="0" fontId="7" fillId="0" borderId="62" xfId="46" applyFont="1" applyBorder="1">
      <alignment/>
      <protection/>
    </xf>
    <xf numFmtId="166" fontId="0" fillId="0" borderId="15" xfId="46" applyNumberFormat="1" applyBorder="1">
      <alignment/>
      <protection/>
    </xf>
    <xf numFmtId="166" fontId="0" fillId="0" borderId="47" xfId="46" applyNumberFormat="1" applyBorder="1">
      <alignment/>
      <protection/>
    </xf>
    <xf numFmtId="166" fontId="0" fillId="0" borderId="48" xfId="46" applyNumberFormat="1" applyBorder="1">
      <alignment/>
      <protection/>
    </xf>
    <xf numFmtId="166" fontId="0" fillId="0" borderId="63" xfId="46" applyNumberFormat="1" applyBorder="1">
      <alignment/>
      <protection/>
    </xf>
    <xf numFmtId="0" fontId="8" fillId="37" borderId="10" xfId="46" applyFont="1" applyFill="1" applyBorder="1" applyAlignment="1">
      <alignment horizontal="center"/>
      <protection/>
    </xf>
    <xf numFmtId="0" fontId="9" fillId="37" borderId="27" xfId="46" applyFont="1" applyFill="1" applyBorder="1">
      <alignment/>
      <protection/>
    </xf>
    <xf numFmtId="166" fontId="5" fillId="37" borderId="10" xfId="46" applyNumberFormat="1" applyFont="1" applyFill="1" applyBorder="1">
      <alignment/>
      <protection/>
    </xf>
    <xf numFmtId="166" fontId="5" fillId="37" borderId="11" xfId="46" applyNumberFormat="1" applyFont="1" applyFill="1" applyBorder="1">
      <alignment/>
      <protection/>
    </xf>
    <xf numFmtId="166" fontId="5" fillId="37" borderId="12" xfId="46" applyNumberFormat="1" applyFont="1" applyFill="1" applyBorder="1">
      <alignment/>
      <protection/>
    </xf>
    <xf numFmtId="166" fontId="5" fillId="37" borderId="37" xfId="46" applyNumberFormat="1" applyFont="1" applyFill="1" applyBorder="1">
      <alignment/>
      <protection/>
    </xf>
    <xf numFmtId="0" fontId="7" fillId="0" borderId="0" xfId="46" applyFont="1">
      <alignment/>
      <protection/>
    </xf>
    <xf numFmtId="166" fontId="0" fillId="0" borderId="49" xfId="46" applyNumberFormat="1" applyBorder="1">
      <alignment/>
      <protection/>
    </xf>
    <xf numFmtId="166" fontId="0" fillId="0" borderId="0" xfId="46" applyNumberFormat="1" applyBorder="1">
      <alignment/>
      <protection/>
    </xf>
    <xf numFmtId="166" fontId="0" fillId="0" borderId="40" xfId="46" applyNumberFormat="1" applyBorder="1">
      <alignment/>
      <protection/>
    </xf>
    <xf numFmtId="166" fontId="0" fillId="0" borderId="0" xfId="46" applyNumberFormat="1">
      <alignment/>
      <protection/>
    </xf>
    <xf numFmtId="166" fontId="0" fillId="0" borderId="20" xfId="46" applyNumberFormat="1" applyBorder="1">
      <alignment/>
      <protection/>
    </xf>
    <xf numFmtId="0" fontId="7" fillId="0" borderId="16" xfId="46" applyFont="1" applyBorder="1" applyAlignment="1">
      <alignment horizontal="center"/>
      <protection/>
    </xf>
    <xf numFmtId="0" fontId="60" fillId="0" borderId="64" xfId="46" applyFont="1" applyBorder="1">
      <alignment/>
      <protection/>
    </xf>
    <xf numFmtId="166" fontId="0" fillId="0" borderId="16" xfId="46" applyNumberFormat="1" applyBorder="1">
      <alignment/>
      <protection/>
    </xf>
    <xf numFmtId="166" fontId="0" fillId="0" borderId="50" xfId="46" applyNumberFormat="1" applyBorder="1">
      <alignment/>
      <protection/>
    </xf>
    <xf numFmtId="166" fontId="0" fillId="0" borderId="51" xfId="46" applyNumberFormat="1" applyBorder="1">
      <alignment/>
      <protection/>
    </xf>
    <xf numFmtId="166" fontId="0" fillId="0" borderId="65" xfId="46" applyNumberFormat="1" applyBorder="1">
      <alignment/>
      <protection/>
    </xf>
    <xf numFmtId="0" fontId="7" fillId="0" borderId="14" xfId="46" applyFont="1" applyFill="1" applyBorder="1" applyAlignment="1">
      <alignment horizontal="center"/>
      <protection/>
    </xf>
    <xf numFmtId="166" fontId="0" fillId="0" borderId="34" xfId="46" applyNumberFormat="1" applyFill="1" applyBorder="1">
      <alignment/>
      <protection/>
    </xf>
    <xf numFmtId="166" fontId="0" fillId="0" borderId="46" xfId="46" applyNumberFormat="1" applyFill="1" applyBorder="1">
      <alignment/>
      <protection/>
    </xf>
    <xf numFmtId="166" fontId="0" fillId="0" borderId="44" xfId="46" applyNumberFormat="1" applyFill="1" applyBorder="1">
      <alignment/>
      <protection/>
    </xf>
    <xf numFmtId="166" fontId="0" fillId="0" borderId="46" xfId="46" applyNumberFormat="1" applyBorder="1" applyAlignment="1">
      <alignment horizontal="center" vertical="center" wrapText="1"/>
      <protection/>
    </xf>
    <xf numFmtId="0" fontId="7" fillId="0" borderId="17" xfId="46" applyFont="1" applyBorder="1" applyAlignment="1">
      <alignment horizontal="center"/>
      <protection/>
    </xf>
    <xf numFmtId="0" fontId="7" fillId="0" borderId="66" xfId="46" applyFont="1" applyBorder="1">
      <alignment/>
      <protection/>
    </xf>
    <xf numFmtId="166" fontId="0" fillId="0" borderId="17" xfId="46" applyNumberFormat="1" applyBorder="1">
      <alignment/>
      <protection/>
    </xf>
    <xf numFmtId="166" fontId="0" fillId="0" borderId="52" xfId="46" applyNumberFormat="1" applyBorder="1">
      <alignment/>
      <protection/>
    </xf>
    <xf numFmtId="166" fontId="0" fillId="0" borderId="67" xfId="46" applyNumberFormat="1" applyBorder="1">
      <alignment/>
      <protection/>
    </xf>
    <xf numFmtId="166" fontId="0" fillId="0" borderId="53" xfId="46" applyNumberFormat="1" applyBorder="1">
      <alignment/>
      <protection/>
    </xf>
    <xf numFmtId="0" fontId="8" fillId="37" borderId="16" xfId="46" applyFont="1" applyFill="1" applyBorder="1" applyAlignment="1">
      <alignment horizontal="center"/>
      <protection/>
    </xf>
    <xf numFmtId="0" fontId="9" fillId="37" borderId="64" xfId="46" applyFont="1" applyFill="1" applyBorder="1">
      <alignment/>
      <protection/>
    </xf>
    <xf numFmtId="166" fontId="5" fillId="37" borderId="16" xfId="46" applyNumberFormat="1" applyFont="1" applyFill="1" applyBorder="1">
      <alignment/>
      <protection/>
    </xf>
    <xf numFmtId="166" fontId="0" fillId="37" borderId="50" xfId="46" applyNumberFormat="1" applyFont="1" applyFill="1" applyBorder="1" applyAlignment="1">
      <alignment horizontal="center"/>
      <protection/>
    </xf>
    <xf numFmtId="166" fontId="0" fillId="37" borderId="51" xfId="46" applyNumberFormat="1" applyFill="1" applyBorder="1">
      <alignment/>
      <protection/>
    </xf>
    <xf numFmtId="0" fontId="7" fillId="37" borderId="14" xfId="46" applyFont="1" applyFill="1" applyBorder="1" applyAlignment="1">
      <alignment horizontal="center"/>
      <protection/>
    </xf>
    <xf numFmtId="0" fontId="7" fillId="37" borderId="60" xfId="46" applyFont="1" applyFill="1" applyBorder="1">
      <alignment/>
      <protection/>
    </xf>
    <xf numFmtId="166" fontId="5" fillId="37" borderId="14" xfId="46" applyNumberFormat="1" applyFont="1" applyFill="1" applyBorder="1">
      <alignment/>
      <protection/>
    </xf>
    <xf numFmtId="166" fontId="0" fillId="37" borderId="46" xfId="46" applyNumberFormat="1" applyFont="1" applyFill="1" applyBorder="1" applyAlignment="1">
      <alignment horizontal="center"/>
      <protection/>
    </xf>
    <xf numFmtId="166" fontId="0" fillId="37" borderId="45" xfId="46" applyNumberFormat="1" applyFill="1" applyBorder="1">
      <alignment/>
      <protection/>
    </xf>
    <xf numFmtId="166" fontId="5" fillId="37" borderId="61" xfId="46" applyNumberFormat="1" applyFont="1" applyFill="1" applyBorder="1">
      <alignment/>
      <protection/>
    </xf>
    <xf numFmtId="166" fontId="5" fillId="37" borderId="14" xfId="46" applyNumberFormat="1" applyFont="1" applyFill="1" applyBorder="1" applyAlignment="1">
      <alignment horizontal="center"/>
      <protection/>
    </xf>
    <xf numFmtId="166" fontId="5" fillId="37" borderId="61" xfId="46" applyNumberFormat="1" applyFont="1" applyFill="1" applyBorder="1" applyAlignment="1">
      <alignment horizontal="center"/>
      <protection/>
    </xf>
    <xf numFmtId="0" fontId="7" fillId="37" borderId="54" xfId="46" applyFont="1" applyFill="1" applyBorder="1" applyAlignment="1">
      <alignment horizontal="center"/>
      <protection/>
    </xf>
    <xf numFmtId="0" fontId="7" fillId="37" borderId="25" xfId="46" applyFont="1" applyFill="1" applyBorder="1">
      <alignment/>
      <protection/>
    </xf>
    <xf numFmtId="166" fontId="7" fillId="37" borderId="54" xfId="46" applyNumberFormat="1" applyFont="1" applyFill="1" applyBorder="1">
      <alignment/>
      <protection/>
    </xf>
    <xf numFmtId="166" fontId="0" fillId="37" borderId="55" xfId="46" applyNumberFormat="1" applyFont="1" applyFill="1" applyBorder="1" applyAlignment="1">
      <alignment horizontal="center"/>
      <protection/>
    </xf>
    <xf numFmtId="166" fontId="0" fillId="37" borderId="42" xfId="46" applyNumberFormat="1" applyFont="1" applyFill="1" applyBorder="1">
      <alignment/>
      <protection/>
    </xf>
    <xf numFmtId="166" fontId="7" fillId="37" borderId="68" xfId="46" applyNumberFormat="1" applyFont="1" applyFill="1" applyBorder="1">
      <alignment/>
      <protection/>
    </xf>
    <xf numFmtId="0" fontId="9" fillId="37" borderId="54" xfId="46" applyFont="1" applyFill="1" applyBorder="1" applyAlignment="1">
      <alignment horizontal="center"/>
      <protection/>
    </xf>
    <xf numFmtId="0" fontId="9" fillId="37" borderId="25" xfId="46" applyFont="1" applyFill="1" applyBorder="1">
      <alignment/>
      <protection/>
    </xf>
    <xf numFmtId="0" fontId="9" fillId="37" borderId="16" xfId="46" applyFont="1" applyFill="1" applyBorder="1" applyAlignment="1">
      <alignment horizontal="center"/>
      <protection/>
    </xf>
    <xf numFmtId="166" fontId="9" fillId="37" borderId="50" xfId="46" applyNumberFormat="1" applyFont="1" applyFill="1" applyBorder="1">
      <alignment/>
      <protection/>
    </xf>
    <xf numFmtId="0" fontId="7" fillId="34" borderId="13" xfId="46" applyFont="1" applyFill="1" applyBorder="1" applyAlignment="1">
      <alignment horizontal="center"/>
      <protection/>
    </xf>
    <xf numFmtId="0" fontId="7" fillId="34" borderId="58" xfId="46" applyFont="1" applyFill="1" applyBorder="1">
      <alignment/>
      <protection/>
    </xf>
    <xf numFmtId="166" fontId="7" fillId="34" borderId="43" xfId="46" applyNumberFormat="1" applyFont="1" applyFill="1" applyBorder="1">
      <alignment/>
      <protection/>
    </xf>
    <xf numFmtId="166" fontId="0" fillId="34" borderId="44" xfId="46" applyNumberFormat="1" applyFill="1" applyBorder="1">
      <alignment/>
      <protection/>
    </xf>
    <xf numFmtId="0" fontId="7" fillId="37" borderId="38" xfId="46" applyFont="1" applyFill="1" applyBorder="1" applyAlignment="1">
      <alignment horizontal="center"/>
      <protection/>
    </xf>
    <xf numFmtId="0" fontId="7" fillId="37" borderId="69" xfId="46" applyFont="1" applyFill="1" applyBorder="1">
      <alignment/>
      <protection/>
    </xf>
    <xf numFmtId="166" fontId="5" fillId="37" borderId="56" xfId="46" applyNumberFormat="1" applyFont="1" applyFill="1" applyBorder="1" applyAlignment="1">
      <alignment horizontal="center"/>
      <protection/>
    </xf>
    <xf numFmtId="166" fontId="0" fillId="37" borderId="57" xfId="46" applyNumberFormat="1" applyFill="1" applyBorder="1">
      <alignment/>
      <protection/>
    </xf>
    <xf numFmtId="0" fontId="9" fillId="37" borderId="10" xfId="46" applyFont="1" applyFill="1" applyBorder="1" applyAlignment="1">
      <alignment horizontal="center"/>
      <protection/>
    </xf>
    <xf numFmtId="166" fontId="7" fillId="37" borderId="10" xfId="46" applyNumberFormat="1" applyFont="1" applyFill="1" applyBorder="1">
      <alignment/>
      <protection/>
    </xf>
    <xf numFmtId="166" fontId="5" fillId="37" borderId="11" xfId="46" applyNumberFormat="1" applyFont="1" applyFill="1" applyBorder="1" applyAlignment="1">
      <alignment horizontal="center"/>
      <protection/>
    </xf>
    <xf numFmtId="166" fontId="0" fillId="37" borderId="12" xfId="46" applyNumberFormat="1" applyFill="1" applyBorder="1">
      <alignment/>
      <protection/>
    </xf>
    <xf numFmtId="166" fontId="7" fillId="37" borderId="37" xfId="46" applyNumberFormat="1" applyFont="1" applyFill="1" applyBorder="1">
      <alignment/>
      <protection/>
    </xf>
    <xf numFmtId="166" fontId="5" fillId="37" borderId="55" xfId="46" applyNumberFormat="1" applyFont="1" applyFill="1" applyBorder="1" applyAlignment="1">
      <alignment horizontal="right"/>
      <protection/>
    </xf>
    <xf numFmtId="166" fontId="0" fillId="37" borderId="42" xfId="46" applyNumberFormat="1" applyFill="1" applyBorder="1" applyAlignment="1">
      <alignment horizontal="right"/>
      <protection/>
    </xf>
    <xf numFmtId="0" fontId="61" fillId="0" borderId="79" xfId="46" applyFont="1" applyBorder="1" applyAlignment="1" applyProtection="1">
      <alignment horizontal="left" vertical="center"/>
      <protection locked="0"/>
    </xf>
    <xf numFmtId="14" fontId="7" fillId="0" borderId="0" xfId="0" applyNumberFormat="1" applyFont="1" applyAlignment="1">
      <alignment/>
    </xf>
    <xf numFmtId="0" fontId="62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46" applyFont="1">
      <alignment/>
      <protection/>
    </xf>
    <xf numFmtId="0" fontId="5" fillId="0" borderId="76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74" xfId="46" applyFont="1" applyBorder="1" applyAlignment="1">
      <alignment horizontal="center"/>
      <protection/>
    </xf>
    <xf numFmtId="0" fontId="5" fillId="0" borderId="75" xfId="46" applyFont="1" applyBorder="1" applyAlignment="1">
      <alignment horizontal="center"/>
      <protection/>
    </xf>
    <xf numFmtId="0" fontId="5" fillId="0" borderId="41" xfId="46" applyFont="1" applyBorder="1" applyAlignment="1">
      <alignment horizontal="center"/>
      <protection/>
    </xf>
    <xf numFmtId="172" fontId="9" fillId="37" borderId="16" xfId="46" applyNumberFormat="1" applyFont="1" applyFill="1" applyBorder="1">
      <alignment/>
      <protection/>
    </xf>
    <xf numFmtId="172" fontId="9" fillId="37" borderId="50" xfId="46" applyNumberFormat="1" applyFont="1" applyFill="1" applyBorder="1">
      <alignment/>
      <protection/>
    </xf>
    <xf numFmtId="172" fontId="0" fillId="37" borderId="51" xfId="46" applyNumberFormat="1" applyFill="1" applyBorder="1">
      <alignment/>
      <protection/>
    </xf>
    <xf numFmtId="172" fontId="5" fillId="34" borderId="13" xfId="46" applyNumberFormat="1" applyFont="1" applyFill="1" applyBorder="1" applyAlignment="1">
      <alignment horizontal="center"/>
      <protection/>
    </xf>
    <xf numFmtId="172" fontId="7" fillId="34" borderId="43" xfId="46" applyNumberFormat="1" applyFont="1" applyFill="1" applyBorder="1">
      <alignment/>
      <protection/>
    </xf>
    <xf numFmtId="172" fontId="0" fillId="34" borderId="44" xfId="46" applyNumberFormat="1" applyFill="1" applyBorder="1">
      <alignment/>
      <protection/>
    </xf>
    <xf numFmtId="172" fontId="5" fillId="34" borderId="59" xfId="46" applyNumberFormat="1" applyFont="1" applyFill="1" applyBorder="1" applyAlignment="1">
      <alignment horizontal="center"/>
      <protection/>
    </xf>
    <xf numFmtId="172" fontId="7" fillId="37" borderId="38" xfId="46" applyNumberFormat="1" applyFont="1" applyFill="1" applyBorder="1">
      <alignment/>
      <protection/>
    </xf>
    <xf numFmtId="172" fontId="5" fillId="37" borderId="56" xfId="46" applyNumberFormat="1" applyFont="1" applyFill="1" applyBorder="1" applyAlignment="1">
      <alignment horizontal="center"/>
      <protection/>
    </xf>
    <xf numFmtId="172" fontId="0" fillId="37" borderId="57" xfId="46" applyNumberFormat="1" applyFill="1" applyBorder="1">
      <alignment/>
      <protection/>
    </xf>
    <xf numFmtId="172" fontId="7" fillId="37" borderId="70" xfId="46" applyNumberFormat="1" applyFont="1" applyFill="1" applyBorder="1">
      <alignment/>
      <protection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FinR ONIV-květen2005" xfId="47"/>
    <cellStyle name="normální_podkl2002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M55"/>
  <sheetViews>
    <sheetView tabSelected="1" zoomScale="80" zoomScaleNormal="80" zoomScalePageLayoutView="0" workbookViewId="0" topLeftCell="A1">
      <pane xSplit="2" ySplit="7" topLeftCell="C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37" sqref="E37"/>
    </sheetView>
  </sheetViews>
  <sheetFormatPr defaultColWidth="9.00390625" defaultRowHeight="12.75"/>
  <cols>
    <col min="1" max="1" width="5.25390625" style="18" customWidth="1"/>
    <col min="2" max="2" width="72.875" style="18" customWidth="1"/>
    <col min="3" max="3" width="12.75390625" style="18" customWidth="1"/>
    <col min="4" max="4" width="15.375" style="18" customWidth="1"/>
    <col min="5" max="5" width="18.25390625" style="18" customWidth="1"/>
    <col min="6" max="6" width="16.375" style="18" customWidth="1"/>
    <col min="7" max="7" width="12.75390625" style="18" customWidth="1"/>
    <col min="8" max="8" width="14.875" style="18" customWidth="1"/>
    <col min="9" max="9" width="17.25390625" style="18" customWidth="1"/>
    <col min="10" max="10" width="16.125" style="18" customWidth="1"/>
    <col min="11" max="11" width="12.75390625" style="108" customWidth="1"/>
    <col min="12" max="12" width="12.75390625" style="18" customWidth="1"/>
    <col min="13" max="16384" width="9.125" style="18" customWidth="1"/>
  </cols>
  <sheetData>
    <row r="1" spans="1:10" ht="15.75">
      <c r="A1" s="431" t="s">
        <v>145</v>
      </c>
      <c r="C1" s="19"/>
      <c r="D1" s="20"/>
      <c r="E1" s="20"/>
      <c r="F1" s="20"/>
      <c r="H1" s="21" t="s">
        <v>22</v>
      </c>
      <c r="I1" s="22"/>
      <c r="J1" s="23"/>
    </row>
    <row r="2" spans="1:12" ht="12.75">
      <c r="A2" s="435" t="s">
        <v>144</v>
      </c>
      <c r="C2" s="24"/>
      <c r="D2" s="24"/>
      <c r="E2" s="24"/>
      <c r="F2" s="24"/>
      <c r="G2" s="24"/>
      <c r="H2" s="24"/>
      <c r="I2" s="24"/>
      <c r="J2" s="324"/>
      <c r="K2" s="325"/>
      <c r="L2" s="326"/>
    </row>
    <row r="3" spans="1:11" ht="16.5" thickBot="1">
      <c r="A3" s="25" t="s">
        <v>131</v>
      </c>
      <c r="C3" s="26"/>
      <c r="D3" s="27"/>
      <c r="E3" s="327"/>
      <c r="F3" s="24"/>
      <c r="G3" s="27"/>
      <c r="H3" s="27"/>
      <c r="I3" s="27"/>
      <c r="J3" s="27"/>
      <c r="K3" s="109" t="s">
        <v>0</v>
      </c>
    </row>
    <row r="4" spans="1:11" ht="16.5" thickBot="1">
      <c r="A4" s="28"/>
      <c r="B4" s="29" t="s">
        <v>85</v>
      </c>
      <c r="C4" s="30" t="s">
        <v>132</v>
      </c>
      <c r="D4" s="31"/>
      <c r="E4" s="31"/>
      <c r="F4" s="31"/>
      <c r="G4" s="115" t="s">
        <v>133</v>
      </c>
      <c r="H4" s="116"/>
      <c r="I4" s="91"/>
      <c r="J4" s="91"/>
      <c r="K4" s="110"/>
    </row>
    <row r="5" spans="1:12" ht="14.25">
      <c r="A5" s="32"/>
      <c r="B5" s="33" t="s">
        <v>23</v>
      </c>
      <c r="C5" s="34" t="s">
        <v>24</v>
      </c>
      <c r="D5" s="35" t="s">
        <v>25</v>
      </c>
      <c r="E5" s="36" t="s">
        <v>77</v>
      </c>
      <c r="F5" s="36" t="s">
        <v>78</v>
      </c>
      <c r="G5" s="34" t="s">
        <v>26</v>
      </c>
      <c r="H5" s="35" t="s">
        <v>25</v>
      </c>
      <c r="I5" s="36" t="s">
        <v>77</v>
      </c>
      <c r="J5" s="36" t="s">
        <v>78</v>
      </c>
      <c r="K5" s="111" t="s">
        <v>27</v>
      </c>
      <c r="L5" s="37" t="s">
        <v>28</v>
      </c>
    </row>
    <row r="6" spans="1:12" ht="13.5" thickBot="1">
      <c r="A6" s="38"/>
      <c r="B6" s="39"/>
      <c r="C6" s="40" t="s">
        <v>29</v>
      </c>
      <c r="D6" s="41" t="s">
        <v>127</v>
      </c>
      <c r="E6" s="42" t="s">
        <v>129</v>
      </c>
      <c r="F6" s="43" t="s">
        <v>30</v>
      </c>
      <c r="G6" s="40" t="s">
        <v>31</v>
      </c>
      <c r="H6" s="41" t="s">
        <v>127</v>
      </c>
      <c r="I6" s="42" t="s">
        <v>122</v>
      </c>
      <c r="J6" s="43" t="s">
        <v>30</v>
      </c>
      <c r="K6" s="112" t="s">
        <v>32</v>
      </c>
      <c r="L6" s="44" t="s">
        <v>134</v>
      </c>
    </row>
    <row r="7" spans="1:12" ht="13.5" thickBot="1">
      <c r="A7" s="28"/>
      <c r="B7" s="45"/>
      <c r="C7" s="46" t="s">
        <v>33</v>
      </c>
      <c r="D7" s="47" t="s">
        <v>34</v>
      </c>
      <c r="E7" s="48" t="s">
        <v>35</v>
      </c>
      <c r="F7" s="48" t="s">
        <v>36</v>
      </c>
      <c r="G7" s="49" t="s">
        <v>37</v>
      </c>
      <c r="H7" s="50" t="s">
        <v>38</v>
      </c>
      <c r="I7" s="48" t="s">
        <v>39</v>
      </c>
      <c r="J7" s="48" t="s">
        <v>40</v>
      </c>
      <c r="K7" s="113" t="s">
        <v>41</v>
      </c>
      <c r="L7" s="51" t="s">
        <v>42</v>
      </c>
    </row>
    <row r="8" spans="1:12" ht="14.25">
      <c r="A8" s="52" t="s">
        <v>43</v>
      </c>
      <c r="B8" s="53" t="s">
        <v>44</v>
      </c>
      <c r="C8" s="102">
        <f aca="true" t="shared" si="0" ref="C8:C18">D8+E8+F8</f>
        <v>0</v>
      </c>
      <c r="D8" s="101"/>
      <c r="E8" s="216">
        <v>0</v>
      </c>
      <c r="F8" s="217"/>
      <c r="G8" s="218">
        <f aca="true" t="shared" si="1" ref="G8:G18">H8+I8+J8+K8</f>
        <v>0</v>
      </c>
      <c r="H8" s="219"/>
      <c r="I8" s="220"/>
      <c r="J8" s="219"/>
      <c r="K8" s="221"/>
      <c r="L8" s="222"/>
    </row>
    <row r="9" spans="1:12" ht="14.25">
      <c r="A9" s="54">
        <v>2</v>
      </c>
      <c r="B9" s="55" t="s">
        <v>45</v>
      </c>
      <c r="C9" s="102">
        <f t="shared" si="0"/>
        <v>0</v>
      </c>
      <c r="D9" s="95"/>
      <c r="E9" s="223">
        <v>0</v>
      </c>
      <c r="F9" s="219"/>
      <c r="G9" s="218">
        <f>H9+I9+J9+K9</f>
        <v>0</v>
      </c>
      <c r="H9" s="219"/>
      <c r="I9" s="220"/>
      <c r="J9" s="219"/>
      <c r="K9" s="224"/>
      <c r="L9" s="222">
        <f aca="true" t="shared" si="2" ref="L9:L45">IF(C9=0,"",G9/C9)</f>
      </c>
    </row>
    <row r="10" spans="1:12" ht="14.25">
      <c r="A10" s="54">
        <v>3</v>
      </c>
      <c r="B10" s="55" t="s">
        <v>46</v>
      </c>
      <c r="C10" s="102">
        <f t="shared" si="0"/>
        <v>0</v>
      </c>
      <c r="D10" s="95"/>
      <c r="E10" s="223">
        <v>0</v>
      </c>
      <c r="F10" s="219"/>
      <c r="G10" s="218">
        <f t="shared" si="1"/>
        <v>0</v>
      </c>
      <c r="H10" s="219"/>
      <c r="I10" s="220"/>
      <c r="J10" s="219"/>
      <c r="K10" s="224"/>
      <c r="L10" s="222">
        <f t="shared" si="2"/>
      </c>
    </row>
    <row r="11" spans="1:12" ht="14.25">
      <c r="A11" s="56">
        <v>4</v>
      </c>
      <c r="B11" s="57" t="s">
        <v>47</v>
      </c>
      <c r="C11" s="102">
        <f>D11+E11+F11</f>
        <v>0</v>
      </c>
      <c r="D11" s="96"/>
      <c r="E11" s="225">
        <v>0</v>
      </c>
      <c r="F11" s="226"/>
      <c r="G11" s="218">
        <f t="shared" si="1"/>
        <v>0</v>
      </c>
      <c r="H11" s="226"/>
      <c r="I11" s="227"/>
      <c r="J11" s="226"/>
      <c r="K11" s="228"/>
      <c r="L11" s="229">
        <f t="shared" si="2"/>
      </c>
    </row>
    <row r="12" spans="1:12" ht="14.25">
      <c r="A12" s="54">
        <v>5</v>
      </c>
      <c r="B12" s="55" t="s">
        <v>48</v>
      </c>
      <c r="C12" s="102">
        <f t="shared" si="0"/>
        <v>2.408</v>
      </c>
      <c r="D12" s="95"/>
      <c r="E12" s="223">
        <v>2.408</v>
      </c>
      <c r="F12" s="219"/>
      <c r="G12" s="218">
        <f t="shared" si="1"/>
        <v>15</v>
      </c>
      <c r="H12" s="219"/>
      <c r="I12" s="230">
        <v>15</v>
      </c>
      <c r="J12" s="219"/>
      <c r="K12" s="224"/>
      <c r="L12" s="222">
        <f t="shared" si="2"/>
        <v>6.229235880398671</v>
      </c>
    </row>
    <row r="13" spans="1:12" ht="14.25">
      <c r="A13" s="58">
        <v>6</v>
      </c>
      <c r="B13" s="55" t="s">
        <v>49</v>
      </c>
      <c r="C13" s="102">
        <f t="shared" si="0"/>
        <v>0</v>
      </c>
      <c r="D13" s="95"/>
      <c r="E13" s="223">
        <v>0</v>
      </c>
      <c r="F13" s="219"/>
      <c r="G13" s="218">
        <f t="shared" si="1"/>
        <v>0</v>
      </c>
      <c r="H13" s="219"/>
      <c r="I13" s="219"/>
      <c r="J13" s="219"/>
      <c r="K13" s="224"/>
      <c r="L13" s="222">
        <f t="shared" si="2"/>
      </c>
    </row>
    <row r="14" spans="1:12" ht="14.25">
      <c r="A14" s="58">
        <v>7</v>
      </c>
      <c r="B14" s="55" t="s">
        <v>50</v>
      </c>
      <c r="C14" s="102">
        <f t="shared" si="0"/>
        <v>27.448</v>
      </c>
      <c r="D14" s="95"/>
      <c r="E14" s="223">
        <v>27.448</v>
      </c>
      <c r="F14" s="219"/>
      <c r="G14" s="218">
        <f t="shared" si="1"/>
        <v>120</v>
      </c>
      <c r="H14" s="219"/>
      <c r="I14" s="219">
        <v>120</v>
      </c>
      <c r="J14" s="219"/>
      <c r="K14" s="224"/>
      <c r="L14" s="222">
        <f t="shared" si="2"/>
        <v>4.371903235208394</v>
      </c>
    </row>
    <row r="15" spans="1:12" ht="14.25">
      <c r="A15" s="60">
        <v>8</v>
      </c>
      <c r="B15" s="57" t="s">
        <v>51</v>
      </c>
      <c r="C15" s="103">
        <f t="shared" si="0"/>
        <v>0</v>
      </c>
      <c r="D15" s="96"/>
      <c r="E15" s="225">
        <v>0</v>
      </c>
      <c r="F15" s="226"/>
      <c r="G15" s="231">
        <f t="shared" si="1"/>
        <v>0</v>
      </c>
      <c r="H15" s="226"/>
      <c r="I15" s="226"/>
      <c r="J15" s="226"/>
      <c r="K15" s="228"/>
      <c r="L15" s="229">
        <f t="shared" si="2"/>
      </c>
    </row>
    <row r="16" spans="1:12" s="61" customFormat="1" ht="14.25">
      <c r="A16" s="59">
        <v>9</v>
      </c>
      <c r="B16" s="55" t="s">
        <v>80</v>
      </c>
      <c r="C16" s="102">
        <f>D16+E16+F16</f>
        <v>22.95</v>
      </c>
      <c r="D16" s="97"/>
      <c r="E16" s="232">
        <v>22.95</v>
      </c>
      <c r="F16" s="233"/>
      <c r="G16" s="234">
        <f t="shared" si="1"/>
        <v>50</v>
      </c>
      <c r="H16" s="235"/>
      <c r="I16" s="232">
        <v>50</v>
      </c>
      <c r="J16" s="236"/>
      <c r="K16" s="237"/>
      <c r="L16" s="238">
        <f t="shared" si="2"/>
        <v>2.178649237472767</v>
      </c>
    </row>
    <row r="17" spans="1:12" ht="14.25">
      <c r="A17" s="90">
        <v>10</v>
      </c>
      <c r="B17" s="53" t="s">
        <v>130</v>
      </c>
      <c r="C17" s="102">
        <f>D17+E17+F17</f>
        <v>0</v>
      </c>
      <c r="D17" s="98"/>
      <c r="E17" s="239">
        <v>0</v>
      </c>
      <c r="F17" s="240"/>
      <c r="G17" s="241">
        <f>H17+I17+J17+K17</f>
        <v>0</v>
      </c>
      <c r="H17" s="98"/>
      <c r="I17" s="239"/>
      <c r="J17" s="239"/>
      <c r="K17" s="222"/>
      <c r="L17" s="242">
        <f>IF(C17=0,"",G17/C17)</f>
      </c>
    </row>
    <row r="18" spans="1:12" ht="15" thickBot="1">
      <c r="A18" s="88">
        <v>11</v>
      </c>
      <c r="B18" s="89" t="s">
        <v>87</v>
      </c>
      <c r="C18" s="105">
        <f t="shared" si="0"/>
        <v>0</v>
      </c>
      <c r="D18" s="99"/>
      <c r="E18" s="243">
        <v>0</v>
      </c>
      <c r="F18" s="244"/>
      <c r="G18" s="245">
        <f t="shared" si="1"/>
        <v>0</v>
      </c>
      <c r="H18" s="246"/>
      <c r="I18" s="243"/>
      <c r="J18" s="243"/>
      <c r="K18" s="247"/>
      <c r="L18" s="248">
        <f t="shared" si="2"/>
      </c>
    </row>
    <row r="19" spans="1:12" ht="14.25">
      <c r="A19" s="62" t="s">
        <v>79</v>
      </c>
      <c r="B19" s="53" t="s">
        <v>53</v>
      </c>
      <c r="C19" s="104">
        <f aca="true" t="shared" si="3" ref="C19:C43">E19+F19</f>
        <v>0</v>
      </c>
      <c r="D19" s="249" t="s">
        <v>52</v>
      </c>
      <c r="E19" s="239">
        <v>0</v>
      </c>
      <c r="F19" s="240"/>
      <c r="G19" s="241">
        <f aca="true" t="shared" si="4" ref="G19:G43">I19+J19+K19</f>
        <v>0</v>
      </c>
      <c r="H19" s="98" t="s">
        <v>52</v>
      </c>
      <c r="I19" s="239"/>
      <c r="J19" s="239"/>
      <c r="K19" s="222"/>
      <c r="L19" s="242">
        <f t="shared" si="2"/>
      </c>
    </row>
    <row r="20" spans="1:13" ht="14.25">
      <c r="A20" s="63">
        <v>13</v>
      </c>
      <c r="B20" s="64" t="s">
        <v>54</v>
      </c>
      <c r="C20" s="102">
        <f t="shared" si="3"/>
        <v>0</v>
      </c>
      <c r="D20" s="98" t="s">
        <v>52</v>
      </c>
      <c r="E20" s="239">
        <v>0</v>
      </c>
      <c r="F20" s="240"/>
      <c r="G20" s="218">
        <f t="shared" si="4"/>
        <v>0</v>
      </c>
      <c r="H20" s="250" t="s">
        <v>52</v>
      </c>
      <c r="I20" s="251"/>
      <c r="J20" s="252"/>
      <c r="K20" s="222"/>
      <c r="L20" s="222">
        <f t="shared" si="2"/>
      </c>
      <c r="M20" s="65"/>
    </row>
    <row r="21" spans="1:12" ht="14.25">
      <c r="A21" s="66">
        <v>14</v>
      </c>
      <c r="B21" s="55" t="s">
        <v>55</v>
      </c>
      <c r="C21" s="102">
        <f t="shared" si="3"/>
        <v>0</v>
      </c>
      <c r="D21" s="253" t="s">
        <v>52</v>
      </c>
      <c r="E21" s="254">
        <v>0</v>
      </c>
      <c r="F21" s="255"/>
      <c r="G21" s="218">
        <f t="shared" si="4"/>
        <v>0</v>
      </c>
      <c r="H21" s="256" t="s">
        <v>52</v>
      </c>
      <c r="I21" s="257"/>
      <c r="J21" s="219"/>
      <c r="K21" s="224"/>
      <c r="L21" s="222">
        <f t="shared" si="2"/>
      </c>
    </row>
    <row r="22" spans="1:12" ht="14.25">
      <c r="A22" s="66">
        <v>15</v>
      </c>
      <c r="B22" s="67" t="s">
        <v>56</v>
      </c>
      <c r="C22" s="102">
        <f t="shared" si="3"/>
        <v>254.463</v>
      </c>
      <c r="D22" s="97" t="s">
        <v>52</v>
      </c>
      <c r="E22" s="258">
        <v>254.463</v>
      </c>
      <c r="F22" s="259"/>
      <c r="G22" s="218">
        <f t="shared" si="4"/>
        <v>100</v>
      </c>
      <c r="H22" s="260" t="s">
        <v>52</v>
      </c>
      <c r="I22" s="261">
        <v>100</v>
      </c>
      <c r="J22" s="219"/>
      <c r="K22" s="262"/>
      <c r="L22" s="222">
        <f t="shared" si="2"/>
        <v>0.39298444174595126</v>
      </c>
    </row>
    <row r="23" spans="1:12" ht="15" thickBot="1">
      <c r="A23" s="68">
        <v>16</v>
      </c>
      <c r="B23" s="69" t="s">
        <v>57</v>
      </c>
      <c r="C23" s="103">
        <f t="shared" si="3"/>
        <v>284.22300000000007</v>
      </c>
      <c r="D23" s="246" t="s">
        <v>52</v>
      </c>
      <c r="E23" s="263">
        <v>284.22300000000007</v>
      </c>
      <c r="F23" s="264"/>
      <c r="G23" s="231">
        <f t="shared" si="4"/>
        <v>360</v>
      </c>
      <c r="H23" s="265" t="s">
        <v>52</v>
      </c>
      <c r="I23" s="266">
        <v>360</v>
      </c>
      <c r="J23" s="244"/>
      <c r="K23" s="267"/>
      <c r="L23" s="248">
        <f t="shared" si="2"/>
        <v>1.2666110765138638</v>
      </c>
    </row>
    <row r="24" spans="1:12" ht="14.25">
      <c r="A24" s="70">
        <v>17</v>
      </c>
      <c r="B24" s="71" t="s">
        <v>58</v>
      </c>
      <c r="C24" s="106">
        <f t="shared" si="3"/>
        <v>307.678</v>
      </c>
      <c r="D24" s="268" t="s">
        <v>52</v>
      </c>
      <c r="E24" s="269">
        <v>307.678</v>
      </c>
      <c r="F24" s="270"/>
      <c r="G24" s="271">
        <f t="shared" si="4"/>
        <v>300</v>
      </c>
      <c r="H24" s="272" t="s">
        <v>52</v>
      </c>
      <c r="I24" s="273">
        <v>300</v>
      </c>
      <c r="J24" s="217"/>
      <c r="K24" s="274"/>
      <c r="L24" s="222">
        <f t="shared" si="2"/>
        <v>0.9750453396082918</v>
      </c>
    </row>
    <row r="25" spans="1:12" ht="15" thickBot="1">
      <c r="A25" s="72">
        <v>18</v>
      </c>
      <c r="B25" s="73" t="s">
        <v>59</v>
      </c>
      <c r="C25" s="105">
        <f t="shared" si="3"/>
        <v>6.518</v>
      </c>
      <c r="D25" s="253" t="s">
        <v>52</v>
      </c>
      <c r="E25" s="275">
        <v>6.518</v>
      </c>
      <c r="F25" s="276"/>
      <c r="G25" s="245">
        <f t="shared" si="4"/>
        <v>20</v>
      </c>
      <c r="H25" s="277" t="s">
        <v>52</v>
      </c>
      <c r="I25" s="278">
        <v>20</v>
      </c>
      <c r="J25" s="255"/>
      <c r="K25" s="267"/>
      <c r="L25" s="248">
        <f t="shared" si="2"/>
        <v>3.068425897514575</v>
      </c>
    </row>
    <row r="26" spans="1:12" ht="14.25">
      <c r="A26" s="74">
        <v>19</v>
      </c>
      <c r="B26" s="71" t="s">
        <v>60</v>
      </c>
      <c r="C26" s="104">
        <f t="shared" si="3"/>
        <v>14.528</v>
      </c>
      <c r="D26" s="279" t="s">
        <v>52</v>
      </c>
      <c r="E26" s="280">
        <v>14.528</v>
      </c>
      <c r="F26" s="281"/>
      <c r="G26" s="241">
        <f t="shared" si="4"/>
        <v>20</v>
      </c>
      <c r="H26" s="282" t="s">
        <v>52</v>
      </c>
      <c r="I26" s="283">
        <v>20</v>
      </c>
      <c r="J26" s="284"/>
      <c r="K26" s="274"/>
      <c r="L26" s="222">
        <f t="shared" si="2"/>
        <v>1.3766519823788546</v>
      </c>
    </row>
    <row r="27" spans="1:12" ht="14.25">
      <c r="A27" s="66">
        <v>20</v>
      </c>
      <c r="B27" s="55" t="s">
        <v>88</v>
      </c>
      <c r="C27" s="102">
        <f t="shared" si="3"/>
        <v>29.343</v>
      </c>
      <c r="D27" s="97" t="s">
        <v>52</v>
      </c>
      <c r="E27" s="258">
        <v>29.343</v>
      </c>
      <c r="F27" s="259"/>
      <c r="G27" s="218">
        <f t="shared" si="4"/>
        <v>30</v>
      </c>
      <c r="H27" s="232" t="s">
        <v>52</v>
      </c>
      <c r="I27" s="285">
        <v>30</v>
      </c>
      <c r="J27" s="219"/>
      <c r="K27" s="262"/>
      <c r="L27" s="222">
        <f t="shared" si="2"/>
        <v>1.022390348635109</v>
      </c>
    </row>
    <row r="28" spans="1:12" ht="14.25">
      <c r="A28" s="66">
        <v>21</v>
      </c>
      <c r="B28" s="64" t="s">
        <v>61</v>
      </c>
      <c r="C28" s="102">
        <f t="shared" si="3"/>
        <v>31.842</v>
      </c>
      <c r="D28" s="97" t="s">
        <v>52</v>
      </c>
      <c r="E28" s="258">
        <v>31.842</v>
      </c>
      <c r="F28" s="259"/>
      <c r="G28" s="218">
        <f t="shared" si="4"/>
        <v>32</v>
      </c>
      <c r="H28" s="233" t="s">
        <v>52</v>
      </c>
      <c r="I28" s="261">
        <v>32</v>
      </c>
      <c r="J28" s="219"/>
      <c r="K28" s="262"/>
      <c r="L28" s="222">
        <f t="shared" si="2"/>
        <v>1.0049619998743797</v>
      </c>
    </row>
    <row r="29" spans="1:12" ht="14.25">
      <c r="A29" s="66">
        <v>22</v>
      </c>
      <c r="B29" s="55" t="s">
        <v>62</v>
      </c>
      <c r="C29" s="102">
        <f t="shared" si="3"/>
        <v>117.648</v>
      </c>
      <c r="D29" s="97" t="s">
        <v>52</v>
      </c>
      <c r="E29" s="258">
        <v>117.648</v>
      </c>
      <c r="F29" s="259"/>
      <c r="G29" s="218">
        <f t="shared" si="4"/>
        <v>120</v>
      </c>
      <c r="H29" s="233" t="s">
        <v>52</v>
      </c>
      <c r="I29" s="261">
        <v>120</v>
      </c>
      <c r="J29" s="219"/>
      <c r="K29" s="262"/>
      <c r="L29" s="222">
        <f t="shared" si="2"/>
        <v>1.0199918400652794</v>
      </c>
    </row>
    <row r="30" spans="1:12" ht="14.25">
      <c r="A30" s="66">
        <v>23</v>
      </c>
      <c r="B30" s="55" t="s">
        <v>63</v>
      </c>
      <c r="C30" s="102">
        <f t="shared" si="3"/>
        <v>55.726</v>
      </c>
      <c r="D30" s="97" t="s">
        <v>52</v>
      </c>
      <c r="E30" s="258">
        <v>55.726</v>
      </c>
      <c r="F30" s="259"/>
      <c r="G30" s="218">
        <f t="shared" si="4"/>
        <v>10</v>
      </c>
      <c r="H30" s="233" t="s">
        <v>52</v>
      </c>
      <c r="I30" s="261">
        <v>10</v>
      </c>
      <c r="J30" s="219"/>
      <c r="K30" s="262"/>
      <c r="L30" s="222">
        <f t="shared" si="2"/>
        <v>0.1794494490901913</v>
      </c>
    </row>
    <row r="31" spans="1:12" ht="14.25">
      <c r="A31" s="66">
        <v>24</v>
      </c>
      <c r="B31" s="55" t="s">
        <v>64</v>
      </c>
      <c r="C31" s="102">
        <f t="shared" si="3"/>
        <v>54.729</v>
      </c>
      <c r="D31" s="97" t="s">
        <v>52</v>
      </c>
      <c r="E31" s="258">
        <v>54.729</v>
      </c>
      <c r="F31" s="259"/>
      <c r="G31" s="218">
        <f t="shared" si="4"/>
        <v>400</v>
      </c>
      <c r="H31" s="233" t="s">
        <v>52</v>
      </c>
      <c r="I31" s="261">
        <v>400</v>
      </c>
      <c r="J31" s="219"/>
      <c r="K31" s="262"/>
      <c r="L31" s="222">
        <f t="shared" si="2"/>
        <v>7.308739425167644</v>
      </c>
    </row>
    <row r="32" spans="1:12" ht="14.25">
      <c r="A32" s="66">
        <v>25</v>
      </c>
      <c r="B32" s="55" t="s">
        <v>65</v>
      </c>
      <c r="C32" s="102">
        <f t="shared" si="3"/>
        <v>0</v>
      </c>
      <c r="D32" s="97" t="s">
        <v>52</v>
      </c>
      <c r="E32" s="223">
        <v>0</v>
      </c>
      <c r="F32" s="219"/>
      <c r="G32" s="218">
        <f t="shared" si="4"/>
        <v>0</v>
      </c>
      <c r="H32" s="233" t="s">
        <v>52</v>
      </c>
      <c r="I32" s="219">
        <v>0</v>
      </c>
      <c r="J32" s="219"/>
      <c r="K32" s="224"/>
      <c r="L32" s="222">
        <f t="shared" si="2"/>
      </c>
    </row>
    <row r="33" spans="1:13" ht="14.25">
      <c r="A33" s="66">
        <v>26</v>
      </c>
      <c r="B33" s="57" t="s">
        <v>89</v>
      </c>
      <c r="C33" s="102">
        <f t="shared" si="3"/>
        <v>55.411</v>
      </c>
      <c r="D33" s="97" t="s">
        <v>52</v>
      </c>
      <c r="E33" s="225">
        <v>55.411</v>
      </c>
      <c r="F33" s="226"/>
      <c r="G33" s="218">
        <f t="shared" si="4"/>
        <v>55</v>
      </c>
      <c r="H33" s="233" t="s">
        <v>52</v>
      </c>
      <c r="I33" s="226">
        <v>55</v>
      </c>
      <c r="J33" s="226"/>
      <c r="K33" s="224"/>
      <c r="L33" s="222">
        <f t="shared" si="2"/>
        <v>0.9925827001858837</v>
      </c>
      <c r="M33" s="75"/>
    </row>
    <row r="34" spans="1:13" ht="14.25">
      <c r="A34" s="66">
        <v>27</v>
      </c>
      <c r="B34" s="120" t="s">
        <v>82</v>
      </c>
      <c r="C34" s="102">
        <f t="shared" si="3"/>
        <v>0</v>
      </c>
      <c r="D34" s="97" t="s">
        <v>52</v>
      </c>
      <c r="E34" s="225">
        <v>0</v>
      </c>
      <c r="F34" s="226"/>
      <c r="G34" s="218">
        <f>J34+K34</f>
        <v>0</v>
      </c>
      <c r="H34" s="233" t="s">
        <v>52</v>
      </c>
      <c r="I34" s="286">
        <v>0</v>
      </c>
      <c r="J34" s="226"/>
      <c r="K34" s="287"/>
      <c r="L34" s="222"/>
      <c r="M34" s="75"/>
    </row>
    <row r="35" spans="1:13" ht="14.25">
      <c r="A35" s="66">
        <v>28</v>
      </c>
      <c r="B35" s="76" t="s">
        <v>66</v>
      </c>
      <c r="C35" s="102">
        <f t="shared" si="3"/>
        <v>0</v>
      </c>
      <c r="D35" s="97" t="s">
        <v>52</v>
      </c>
      <c r="E35" s="223">
        <v>0</v>
      </c>
      <c r="F35" s="219"/>
      <c r="G35" s="218">
        <f t="shared" si="4"/>
        <v>0</v>
      </c>
      <c r="H35" s="260" t="s">
        <v>52</v>
      </c>
      <c r="I35" s="219">
        <v>0</v>
      </c>
      <c r="J35" s="219"/>
      <c r="K35" s="224"/>
      <c r="L35" s="222">
        <f t="shared" si="2"/>
      </c>
      <c r="M35" s="77"/>
    </row>
    <row r="36" spans="1:12" ht="15" thickBot="1">
      <c r="A36" s="68">
        <v>29</v>
      </c>
      <c r="B36" s="78" t="s">
        <v>67</v>
      </c>
      <c r="C36" s="103">
        <f t="shared" si="3"/>
        <v>1434.363</v>
      </c>
      <c r="D36" s="288" t="s">
        <v>52</v>
      </c>
      <c r="E36" s="289">
        <v>231.3</v>
      </c>
      <c r="F36" s="290">
        <v>1203.063</v>
      </c>
      <c r="G36" s="231">
        <f t="shared" si="4"/>
        <v>3049.884</v>
      </c>
      <c r="H36" s="291" t="s">
        <v>52</v>
      </c>
      <c r="I36" s="292">
        <v>1764.464</v>
      </c>
      <c r="J36" s="293">
        <v>940</v>
      </c>
      <c r="K36" s="267">
        <v>345.42</v>
      </c>
      <c r="L36" s="248">
        <f t="shared" si="2"/>
        <v>2.1262985729553816</v>
      </c>
    </row>
    <row r="37" spans="1:12" ht="14.25">
      <c r="A37" s="70">
        <v>30</v>
      </c>
      <c r="B37" s="53" t="s">
        <v>68</v>
      </c>
      <c r="C37" s="106">
        <f t="shared" si="3"/>
        <v>26.728</v>
      </c>
      <c r="D37" s="98" t="s">
        <v>52</v>
      </c>
      <c r="E37" s="294">
        <v>26.728</v>
      </c>
      <c r="F37" s="295"/>
      <c r="G37" s="271">
        <f t="shared" si="4"/>
        <v>30</v>
      </c>
      <c r="H37" s="296" t="s">
        <v>52</v>
      </c>
      <c r="I37" s="297">
        <v>30</v>
      </c>
      <c r="J37" s="240"/>
      <c r="K37" s="274"/>
      <c r="L37" s="222">
        <f t="shared" si="2"/>
        <v>1.1224184375935349</v>
      </c>
    </row>
    <row r="38" spans="1:12" ht="14.25">
      <c r="A38" s="66">
        <v>31</v>
      </c>
      <c r="B38" s="119" t="s">
        <v>90</v>
      </c>
      <c r="C38" s="104">
        <f t="shared" si="3"/>
        <v>0</v>
      </c>
      <c r="D38" s="97" t="s">
        <v>52</v>
      </c>
      <c r="E38" s="258">
        <v>0</v>
      </c>
      <c r="F38" s="259"/>
      <c r="G38" s="218">
        <f t="shared" si="4"/>
        <v>0</v>
      </c>
      <c r="H38" s="233" t="s">
        <v>52</v>
      </c>
      <c r="I38" s="298">
        <v>0</v>
      </c>
      <c r="J38" s="219"/>
      <c r="K38" s="299"/>
      <c r="L38" s="222">
        <f t="shared" si="2"/>
      </c>
    </row>
    <row r="39" spans="1:12" ht="14.25">
      <c r="A39" s="66">
        <v>32</v>
      </c>
      <c r="B39" s="55" t="s">
        <v>69</v>
      </c>
      <c r="C39" s="102">
        <f t="shared" si="3"/>
        <v>4.398</v>
      </c>
      <c r="D39" s="97" t="s">
        <v>52</v>
      </c>
      <c r="E39" s="258">
        <v>4.398</v>
      </c>
      <c r="F39" s="259"/>
      <c r="G39" s="218">
        <f t="shared" si="4"/>
        <v>10</v>
      </c>
      <c r="H39" s="233" t="s">
        <v>52</v>
      </c>
      <c r="I39" s="261">
        <v>10</v>
      </c>
      <c r="J39" s="219"/>
      <c r="K39" s="262"/>
      <c r="L39" s="222">
        <f t="shared" si="2"/>
        <v>2.2737608003638017</v>
      </c>
    </row>
    <row r="40" spans="1:12" ht="14.25">
      <c r="A40" s="66">
        <v>33</v>
      </c>
      <c r="B40" s="55" t="s">
        <v>70</v>
      </c>
      <c r="C40" s="102">
        <f t="shared" si="3"/>
        <v>0</v>
      </c>
      <c r="D40" s="97" t="s">
        <v>52</v>
      </c>
      <c r="E40" s="258">
        <v>0</v>
      </c>
      <c r="F40" s="259"/>
      <c r="G40" s="218">
        <f t="shared" si="4"/>
        <v>0</v>
      </c>
      <c r="H40" s="233" t="s">
        <v>52</v>
      </c>
      <c r="I40" s="261">
        <v>0</v>
      </c>
      <c r="J40" s="219"/>
      <c r="K40" s="262"/>
      <c r="L40" s="222">
        <f t="shared" si="2"/>
      </c>
    </row>
    <row r="41" spans="1:12" ht="14.25">
      <c r="A41" s="66">
        <v>34</v>
      </c>
      <c r="B41" s="55" t="s">
        <v>71</v>
      </c>
      <c r="C41" s="102">
        <f t="shared" si="3"/>
        <v>13.692</v>
      </c>
      <c r="D41" s="97" t="s">
        <v>52</v>
      </c>
      <c r="E41" s="258">
        <v>13.692</v>
      </c>
      <c r="F41" s="259"/>
      <c r="G41" s="218">
        <f t="shared" si="4"/>
        <v>23.116</v>
      </c>
      <c r="H41" s="233" t="s">
        <v>52</v>
      </c>
      <c r="I41" s="300">
        <v>23.116</v>
      </c>
      <c r="J41" s="219"/>
      <c r="K41" s="262"/>
      <c r="L41" s="222">
        <f t="shared" si="2"/>
        <v>1.6882851300029214</v>
      </c>
    </row>
    <row r="42" spans="1:12" ht="14.25">
      <c r="A42" s="58">
        <v>35</v>
      </c>
      <c r="B42" s="79" t="s">
        <v>72</v>
      </c>
      <c r="C42" s="102">
        <f t="shared" si="3"/>
        <v>0</v>
      </c>
      <c r="D42" s="232" t="s">
        <v>52</v>
      </c>
      <c r="E42" s="258">
        <v>0</v>
      </c>
      <c r="F42" s="259"/>
      <c r="G42" s="218">
        <f t="shared" si="4"/>
        <v>0</v>
      </c>
      <c r="H42" s="233" t="s">
        <v>52</v>
      </c>
      <c r="I42" s="261">
        <v>0</v>
      </c>
      <c r="J42" s="219"/>
      <c r="K42" s="262"/>
      <c r="L42" s="222">
        <f t="shared" si="2"/>
      </c>
    </row>
    <row r="43" spans="1:12" ht="15" thickBot="1">
      <c r="A43" s="68">
        <v>36</v>
      </c>
      <c r="B43" s="80" t="s">
        <v>73</v>
      </c>
      <c r="C43" s="103">
        <f t="shared" si="3"/>
        <v>14.065</v>
      </c>
      <c r="D43" s="301" t="s">
        <v>52</v>
      </c>
      <c r="E43" s="289">
        <v>14.065</v>
      </c>
      <c r="F43" s="290"/>
      <c r="G43" s="245">
        <f t="shared" si="4"/>
        <v>215</v>
      </c>
      <c r="H43" s="301" t="s">
        <v>52</v>
      </c>
      <c r="I43" s="302">
        <v>215</v>
      </c>
      <c r="J43" s="293"/>
      <c r="K43" s="267"/>
      <c r="L43" s="248">
        <f t="shared" si="2"/>
        <v>15.286171347316033</v>
      </c>
    </row>
    <row r="44" spans="1:12" ht="15" thickBot="1">
      <c r="A44" s="81">
        <v>37</v>
      </c>
      <c r="B44" s="82" t="s">
        <v>83</v>
      </c>
      <c r="C44" s="107">
        <f aca="true" t="shared" si="5" ref="C44:K44">SUM(C8:C43)</f>
        <v>2758.1610000000005</v>
      </c>
      <c r="D44" s="92">
        <f t="shared" si="5"/>
        <v>0</v>
      </c>
      <c r="E44" s="92">
        <f t="shared" si="5"/>
        <v>1555.0980000000002</v>
      </c>
      <c r="F44" s="303">
        <f t="shared" si="5"/>
        <v>1203.063</v>
      </c>
      <c r="G44" s="107">
        <f t="shared" si="5"/>
        <v>4960</v>
      </c>
      <c r="H44" s="92">
        <f t="shared" si="5"/>
        <v>0</v>
      </c>
      <c r="I44" s="304">
        <f t="shared" si="5"/>
        <v>3674.58</v>
      </c>
      <c r="J44" s="305">
        <f t="shared" si="5"/>
        <v>940</v>
      </c>
      <c r="K44" s="306">
        <f t="shared" si="5"/>
        <v>345.42</v>
      </c>
      <c r="L44" s="307">
        <f t="shared" si="2"/>
        <v>1.7982996641602862</v>
      </c>
    </row>
    <row r="45" spans="1:12" s="84" customFormat="1" ht="15.75">
      <c r="A45" s="74">
        <v>38</v>
      </c>
      <c r="B45" s="83" t="s">
        <v>74</v>
      </c>
      <c r="C45" s="104">
        <f>D45+E45+F45</f>
        <v>4587.66</v>
      </c>
      <c r="D45" s="117"/>
      <c r="E45" s="308">
        <v>2791.254</v>
      </c>
      <c r="F45" s="309">
        <v>1796.406</v>
      </c>
      <c r="G45" s="310">
        <f>H45+I45+J45</f>
        <v>6760</v>
      </c>
      <c r="H45" s="311"/>
      <c r="I45" s="308">
        <v>4260</v>
      </c>
      <c r="J45" s="312">
        <v>2500</v>
      </c>
      <c r="K45" s="313"/>
      <c r="L45" s="313">
        <f t="shared" si="2"/>
        <v>1.4735180898322893</v>
      </c>
    </row>
    <row r="46" spans="1:12" s="84" customFormat="1" ht="15.75">
      <c r="A46" s="74"/>
      <c r="B46" s="85" t="s">
        <v>75</v>
      </c>
      <c r="C46" s="104">
        <f>D46+E46+F46</f>
        <v>0</v>
      </c>
      <c r="D46" s="100"/>
      <c r="E46" s="308"/>
      <c r="F46" s="312"/>
      <c r="G46" s="314">
        <f>H46+I46+J46</f>
        <v>0</v>
      </c>
      <c r="H46" s="311"/>
      <c r="I46" s="308"/>
      <c r="J46" s="312"/>
      <c r="K46" s="313"/>
      <c r="L46" s="313"/>
    </row>
    <row r="47" spans="1:12" s="84" customFormat="1" ht="16.5" thickBot="1">
      <c r="A47" s="72">
        <v>39</v>
      </c>
      <c r="B47" s="86" t="s">
        <v>76</v>
      </c>
      <c r="C47" s="102">
        <f>D47+E47+F47</f>
        <v>1498.19</v>
      </c>
      <c r="D47" s="93"/>
      <c r="E47" s="315">
        <v>1011.738</v>
      </c>
      <c r="F47" s="316">
        <v>486.452</v>
      </c>
      <c r="G47" s="314">
        <f>H47+I47+J47</f>
        <v>2190</v>
      </c>
      <c r="H47" s="317"/>
      <c r="I47" s="315">
        <v>1540</v>
      </c>
      <c r="J47" s="316">
        <v>650</v>
      </c>
      <c r="K47" s="313"/>
      <c r="L47" s="313"/>
    </row>
    <row r="48" spans="2:12" s="84" customFormat="1" ht="23.25" customHeight="1" thickBot="1">
      <c r="B48" s="87" t="s">
        <v>84</v>
      </c>
      <c r="C48" s="105">
        <f aca="true" t="shared" si="6" ref="C48:J48">C44+C45+C47</f>
        <v>8844.011</v>
      </c>
      <c r="D48" s="94">
        <f>D44+D45+D47</f>
        <v>0</v>
      </c>
      <c r="E48" s="318">
        <f t="shared" si="6"/>
        <v>5358.09</v>
      </c>
      <c r="F48" s="319">
        <f t="shared" si="6"/>
        <v>3485.9210000000003</v>
      </c>
      <c r="G48" s="320">
        <f t="shared" si="6"/>
        <v>13910</v>
      </c>
      <c r="H48" s="321">
        <f t="shared" si="6"/>
        <v>0</v>
      </c>
      <c r="I48" s="322">
        <f t="shared" si="6"/>
        <v>9474.58</v>
      </c>
      <c r="J48" s="323">
        <f t="shared" si="6"/>
        <v>4090</v>
      </c>
      <c r="K48" s="313"/>
      <c r="L48" s="313"/>
    </row>
    <row r="49" spans="2:11" s="84" customFormat="1" ht="23.25" customHeight="1">
      <c r="B49" s="121"/>
      <c r="C49" s="124"/>
      <c r="D49" s="124"/>
      <c r="E49" s="125"/>
      <c r="F49" s="125"/>
      <c r="G49" s="125"/>
      <c r="H49" s="122"/>
      <c r="I49" s="123"/>
      <c r="J49" s="123"/>
      <c r="K49" s="114"/>
    </row>
    <row r="50" spans="2:7" ht="18" customHeight="1">
      <c r="B50" s="14" t="s">
        <v>146</v>
      </c>
      <c r="C50" s="14" t="s">
        <v>142</v>
      </c>
      <c r="D50" s="14"/>
      <c r="E50" s="432"/>
      <c r="F50" s="374"/>
      <c r="G50" s="374"/>
    </row>
    <row r="51" spans="2:7" ht="21.75" customHeight="1">
      <c r="B51" s="434">
        <v>733645784</v>
      </c>
      <c r="C51" s="433" t="s">
        <v>143</v>
      </c>
      <c r="D51"/>
      <c r="E51"/>
      <c r="F51" s="14" t="s">
        <v>21</v>
      </c>
      <c r="G51" s="432">
        <v>45044</v>
      </c>
    </row>
    <row r="52" ht="12.75">
      <c r="B52" s="118"/>
    </row>
    <row r="55" ht="12.75">
      <c r="B55" s="118"/>
    </row>
  </sheetData>
  <sheetProtection/>
  <printOptions horizontalCentered="1"/>
  <pageMargins left="0" right="0" top="0.2755905511811024" bottom="0.15748031496062992" header="0.2362204724409449" footer="0.15748031496062992"/>
  <pageSetup fitToHeight="1" fitToWidth="1" horizontalDpi="120" verticalDpi="120" orientation="landscape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36" sqref="F36"/>
    </sheetView>
  </sheetViews>
  <sheetFormatPr defaultColWidth="9.00390625" defaultRowHeight="12.75"/>
  <cols>
    <col min="1" max="1" width="4.375" style="0" customWidth="1"/>
    <col min="2" max="2" width="53.375" style="0" customWidth="1"/>
    <col min="3" max="5" width="13.25390625" style="0" customWidth="1"/>
    <col min="6" max="6" width="13.875" style="0" customWidth="1"/>
    <col min="7" max="7" width="13.125" style="0" customWidth="1"/>
    <col min="8" max="8" width="10.875" style="0" customWidth="1"/>
  </cols>
  <sheetData>
    <row r="1" spans="1:5" ht="15.75">
      <c r="A1" s="1"/>
      <c r="B1" s="2" t="s">
        <v>135</v>
      </c>
      <c r="C1" s="2"/>
      <c r="D1" s="2"/>
      <c r="E1" s="2"/>
    </row>
    <row r="3" ht="12.75">
      <c r="A3" s="431" t="s">
        <v>145</v>
      </c>
    </row>
    <row r="4" spans="1:8" ht="13.5" thickBot="1">
      <c r="A4" s="435" t="s">
        <v>144</v>
      </c>
      <c r="B4" s="3"/>
      <c r="C4" s="3"/>
      <c r="D4" s="3"/>
      <c r="E4" s="3"/>
      <c r="H4" s="4" t="s">
        <v>0</v>
      </c>
    </row>
    <row r="5" spans="2:8" ht="13.5" thickBot="1">
      <c r="B5" s="4"/>
      <c r="C5" s="439" t="s">
        <v>136</v>
      </c>
      <c r="D5" s="440"/>
      <c r="E5" s="441"/>
      <c r="F5" s="436" t="s">
        <v>137</v>
      </c>
      <c r="G5" s="437"/>
      <c r="H5" s="438"/>
    </row>
    <row r="6" spans="1:9" ht="26.25" thickBot="1">
      <c r="A6" s="5" t="s">
        <v>1</v>
      </c>
      <c r="B6" s="176" t="s">
        <v>2</v>
      </c>
      <c r="C6" s="5" t="s">
        <v>3</v>
      </c>
      <c r="D6" s="6" t="s">
        <v>4</v>
      </c>
      <c r="E6" s="7" t="s">
        <v>5</v>
      </c>
      <c r="F6" s="177" t="s">
        <v>3</v>
      </c>
      <c r="G6" s="6" t="s">
        <v>4</v>
      </c>
      <c r="H6" s="7" t="s">
        <v>5</v>
      </c>
      <c r="I6" s="8"/>
    </row>
    <row r="7" spans="1:9" ht="10.5" customHeight="1" thickBot="1">
      <c r="A7" s="5"/>
      <c r="B7" s="178" t="s">
        <v>6</v>
      </c>
      <c r="C7" s="126" t="s">
        <v>7</v>
      </c>
      <c r="D7" s="9" t="s">
        <v>8</v>
      </c>
      <c r="E7" s="10" t="s">
        <v>9</v>
      </c>
      <c r="F7" s="179" t="s">
        <v>7</v>
      </c>
      <c r="G7" s="9" t="s">
        <v>8</v>
      </c>
      <c r="H7" s="10" t="s">
        <v>9</v>
      </c>
      <c r="I7" s="8"/>
    </row>
    <row r="8" spans="1:9" ht="16.5" customHeight="1">
      <c r="A8" s="11">
        <v>1</v>
      </c>
      <c r="B8" s="180" t="s">
        <v>91</v>
      </c>
      <c r="C8" s="127">
        <v>0</v>
      </c>
      <c r="D8" s="128"/>
      <c r="E8" s="129">
        <f aca="true" t="shared" si="0" ref="E8:E13">SUM(C8:D8)</f>
        <v>0</v>
      </c>
      <c r="F8" s="181"/>
      <c r="G8" s="128"/>
      <c r="H8" s="129">
        <f aca="true" t="shared" si="1" ref="H8:H13">SUM(F8:G8)</f>
        <v>0</v>
      </c>
      <c r="I8" s="8"/>
    </row>
    <row r="9" spans="1:9" ht="16.5" customHeight="1">
      <c r="A9" s="11">
        <v>2</v>
      </c>
      <c r="B9" s="180" t="s">
        <v>92</v>
      </c>
      <c r="C9" s="127">
        <v>3751.66</v>
      </c>
      <c r="D9" s="128"/>
      <c r="E9" s="130">
        <f t="shared" si="0"/>
        <v>3751.66</v>
      </c>
      <c r="F9" s="181">
        <v>4000</v>
      </c>
      <c r="G9" s="128"/>
      <c r="H9" s="130">
        <f t="shared" si="1"/>
        <v>4000</v>
      </c>
      <c r="I9" s="8"/>
    </row>
    <row r="10" spans="1:9" ht="16.5" customHeight="1">
      <c r="A10" s="12">
        <v>3</v>
      </c>
      <c r="B10" s="182" t="s">
        <v>10</v>
      </c>
      <c r="C10" s="131">
        <v>71.991</v>
      </c>
      <c r="D10" s="132"/>
      <c r="E10" s="130">
        <f t="shared" si="0"/>
        <v>71.991</v>
      </c>
      <c r="F10" s="183">
        <v>435.42</v>
      </c>
      <c r="G10" s="132"/>
      <c r="H10" s="130">
        <f t="shared" si="1"/>
        <v>435.42</v>
      </c>
      <c r="I10" s="8"/>
    </row>
    <row r="11" spans="1:9" ht="16.5" customHeight="1">
      <c r="A11" s="12" t="s">
        <v>93</v>
      </c>
      <c r="B11" s="184" t="s">
        <v>94</v>
      </c>
      <c r="C11" s="131"/>
      <c r="D11" s="132"/>
      <c r="E11" s="130">
        <f t="shared" si="0"/>
        <v>0</v>
      </c>
      <c r="F11" s="183" t="s">
        <v>140</v>
      </c>
      <c r="G11" s="132"/>
      <c r="H11" s="130">
        <f t="shared" si="1"/>
        <v>0</v>
      </c>
      <c r="I11" s="8"/>
    </row>
    <row r="12" spans="1:9" ht="16.5" customHeight="1">
      <c r="A12" s="12" t="s">
        <v>95</v>
      </c>
      <c r="B12" s="184" t="s">
        <v>96</v>
      </c>
      <c r="C12" s="131"/>
      <c r="D12" s="132"/>
      <c r="E12" s="130">
        <f t="shared" si="0"/>
        <v>0</v>
      </c>
      <c r="F12" s="183"/>
      <c r="G12" s="132"/>
      <c r="H12" s="130">
        <f t="shared" si="1"/>
        <v>0</v>
      </c>
      <c r="I12" s="8"/>
    </row>
    <row r="13" spans="1:9" ht="16.5" customHeight="1" thickBot="1">
      <c r="A13" s="13" t="s">
        <v>97</v>
      </c>
      <c r="B13" s="185" t="s">
        <v>98</v>
      </c>
      <c r="C13" s="133"/>
      <c r="D13" s="134"/>
      <c r="E13" s="135">
        <f t="shared" si="0"/>
        <v>0</v>
      </c>
      <c r="F13" s="186">
        <v>33.7</v>
      </c>
      <c r="G13" s="134"/>
      <c r="H13" s="135">
        <f t="shared" si="1"/>
        <v>33.7</v>
      </c>
      <c r="I13" s="8"/>
    </row>
    <row r="14" spans="1:9" ht="16.5" customHeight="1" thickBot="1">
      <c r="A14" s="187">
        <v>4</v>
      </c>
      <c r="B14" s="188" t="s">
        <v>99</v>
      </c>
      <c r="C14" s="136">
        <f>SUM(C8:C10)</f>
        <v>3823.651</v>
      </c>
      <c r="D14" s="137">
        <f>SUM(D8:D10)</f>
        <v>0</v>
      </c>
      <c r="E14" s="138">
        <f>SUM(C14:D14)</f>
        <v>3823.651</v>
      </c>
      <c r="F14" s="137">
        <f>SUM(F8:F10)</f>
        <v>4435.42</v>
      </c>
      <c r="G14" s="137">
        <f>SUM(G8:G10)</f>
        <v>0</v>
      </c>
      <c r="H14" s="138">
        <f>SUM(F14:G14)</f>
        <v>4435.42</v>
      </c>
      <c r="I14" s="8"/>
    </row>
    <row r="15" spans="1:9" ht="16.5" customHeight="1" thickBot="1">
      <c r="A15" s="14"/>
      <c r="B15" s="14"/>
      <c r="C15" s="139"/>
      <c r="D15" s="140"/>
      <c r="E15" s="141"/>
      <c r="F15" s="189"/>
      <c r="G15" s="189"/>
      <c r="H15" s="190"/>
      <c r="I15" s="8"/>
    </row>
    <row r="16" spans="1:9" ht="16.5" customHeight="1">
      <c r="A16" s="16">
        <v>5</v>
      </c>
      <c r="B16" s="191" t="s">
        <v>11</v>
      </c>
      <c r="C16" s="142">
        <v>737.67</v>
      </c>
      <c r="D16" s="143"/>
      <c r="E16" s="144">
        <f aca="true" t="shared" si="2" ref="E16:E27">SUM(C16:D16)</f>
        <v>737.67</v>
      </c>
      <c r="F16" s="192">
        <v>360</v>
      </c>
      <c r="G16" s="143"/>
      <c r="H16" s="144">
        <f aca="true" t="shared" si="3" ref="H16:H27">SUM(F16:G16)</f>
        <v>360</v>
      </c>
      <c r="I16" s="8"/>
    </row>
    <row r="17" spans="1:9" ht="16.5" customHeight="1">
      <c r="A17" s="12">
        <v>6</v>
      </c>
      <c r="B17" s="182" t="s">
        <v>12</v>
      </c>
      <c r="C17" s="131">
        <v>307.678</v>
      </c>
      <c r="D17" s="132"/>
      <c r="E17" s="129">
        <f t="shared" si="2"/>
        <v>307.678</v>
      </c>
      <c r="F17" s="183">
        <v>300</v>
      </c>
      <c r="G17" s="132"/>
      <c r="H17" s="129">
        <f t="shared" si="3"/>
        <v>300</v>
      </c>
      <c r="I17" s="8"/>
    </row>
    <row r="18" spans="1:9" ht="16.5" customHeight="1">
      <c r="A18" s="12">
        <v>7</v>
      </c>
      <c r="B18" s="182" t="s">
        <v>100</v>
      </c>
      <c r="C18" s="131">
        <v>26.728</v>
      </c>
      <c r="D18" s="132"/>
      <c r="E18" s="129">
        <f t="shared" si="2"/>
        <v>26.728</v>
      </c>
      <c r="F18" s="183">
        <v>30</v>
      </c>
      <c r="G18" s="132"/>
      <c r="H18" s="129">
        <f t="shared" si="3"/>
        <v>30</v>
      </c>
      <c r="I18" s="8"/>
    </row>
    <row r="19" spans="1:9" ht="16.5" customHeight="1">
      <c r="A19" s="12">
        <v>8</v>
      </c>
      <c r="B19" s="182" t="s">
        <v>13</v>
      </c>
      <c r="C19" s="131">
        <v>2859.344</v>
      </c>
      <c r="D19" s="132"/>
      <c r="E19" s="129">
        <f t="shared" si="2"/>
        <v>2859.344</v>
      </c>
      <c r="F19" s="183">
        <v>4031.884</v>
      </c>
      <c r="G19" s="132"/>
      <c r="H19" s="129">
        <f t="shared" si="3"/>
        <v>4031.884</v>
      </c>
      <c r="I19" s="8"/>
    </row>
    <row r="20" spans="1:9" ht="16.5" customHeight="1">
      <c r="A20" s="193">
        <v>9</v>
      </c>
      <c r="B20" s="184" t="s">
        <v>101</v>
      </c>
      <c r="C20" s="145">
        <v>6417.756</v>
      </c>
      <c r="D20" s="146">
        <f>D21+D22+D23</f>
        <v>0</v>
      </c>
      <c r="E20" s="147">
        <f t="shared" si="2"/>
        <v>6417.756</v>
      </c>
      <c r="F20" s="145">
        <v>6760</v>
      </c>
      <c r="G20" s="146">
        <f>G21+G22+G23</f>
        <v>0</v>
      </c>
      <c r="H20" s="129">
        <f t="shared" si="3"/>
        <v>6760</v>
      </c>
      <c r="I20" s="8"/>
    </row>
    <row r="21" spans="1:9" ht="16.5" customHeight="1">
      <c r="A21" s="12" t="s">
        <v>102</v>
      </c>
      <c r="B21" s="182" t="s">
        <v>103</v>
      </c>
      <c r="C21" s="131"/>
      <c r="D21" s="132"/>
      <c r="E21" s="129">
        <f t="shared" si="2"/>
        <v>0</v>
      </c>
      <c r="F21" s="183">
        <v>0</v>
      </c>
      <c r="G21" s="132"/>
      <c r="H21" s="129">
        <f t="shared" si="3"/>
        <v>0</v>
      </c>
      <c r="I21" s="8"/>
    </row>
    <row r="22" spans="1:10" ht="16.5" customHeight="1">
      <c r="A22" s="12" t="s">
        <v>104</v>
      </c>
      <c r="B22" s="182" t="s">
        <v>105</v>
      </c>
      <c r="C22" s="131">
        <v>2791.254</v>
      </c>
      <c r="D22" s="148"/>
      <c r="E22" s="129">
        <f t="shared" si="2"/>
        <v>2791.254</v>
      </c>
      <c r="F22" s="183">
        <v>0</v>
      </c>
      <c r="G22" s="148"/>
      <c r="H22" s="129">
        <f t="shared" si="3"/>
        <v>0</v>
      </c>
      <c r="I22" s="8"/>
      <c r="J22" s="189"/>
    </row>
    <row r="23" spans="1:9" ht="16.5" customHeight="1">
      <c r="A23" s="12" t="s">
        <v>106</v>
      </c>
      <c r="B23" s="182" t="s">
        <v>107</v>
      </c>
      <c r="C23" s="131"/>
      <c r="D23" s="148"/>
      <c r="E23" s="129">
        <f t="shared" si="2"/>
        <v>0</v>
      </c>
      <c r="F23" s="183">
        <v>33.7</v>
      </c>
      <c r="G23" s="148"/>
      <c r="H23" s="129">
        <f t="shared" si="3"/>
        <v>33.7</v>
      </c>
      <c r="I23" s="8"/>
    </row>
    <row r="24" spans="1:9" ht="16.5" customHeight="1">
      <c r="A24" s="12">
        <v>10</v>
      </c>
      <c r="B24" s="182" t="s">
        <v>86</v>
      </c>
      <c r="C24" s="131">
        <v>1604.514</v>
      </c>
      <c r="D24" s="132"/>
      <c r="E24" s="129">
        <f t="shared" si="2"/>
        <v>1604.514</v>
      </c>
      <c r="F24" s="183">
        <v>2190</v>
      </c>
      <c r="G24" s="132"/>
      <c r="H24" s="129">
        <f t="shared" si="3"/>
        <v>2190</v>
      </c>
      <c r="I24" s="8"/>
    </row>
    <row r="25" spans="1:8" ht="16.5" customHeight="1">
      <c r="A25" s="12">
        <v>11</v>
      </c>
      <c r="B25" s="182" t="s">
        <v>14</v>
      </c>
      <c r="C25" s="131">
        <v>13.678</v>
      </c>
      <c r="D25" s="132"/>
      <c r="E25" s="129">
        <f t="shared" si="2"/>
        <v>13.678</v>
      </c>
      <c r="F25" s="183">
        <v>15</v>
      </c>
      <c r="G25" s="132"/>
      <c r="H25" s="129">
        <f t="shared" si="3"/>
        <v>15</v>
      </c>
    </row>
    <row r="26" spans="1:8" ht="16.5" customHeight="1">
      <c r="A26" s="12">
        <v>12</v>
      </c>
      <c r="B26" s="182" t="s">
        <v>15</v>
      </c>
      <c r="C26" s="131">
        <v>13.692</v>
      </c>
      <c r="D26" s="132"/>
      <c r="E26" s="129">
        <f t="shared" si="2"/>
        <v>13.692</v>
      </c>
      <c r="F26" s="183">
        <v>23.116</v>
      </c>
      <c r="G26" s="132"/>
      <c r="H26" s="129">
        <f t="shared" si="3"/>
        <v>23.116</v>
      </c>
    </row>
    <row r="27" spans="1:8" ht="16.5" customHeight="1" thickBot="1">
      <c r="A27" s="17">
        <v>13</v>
      </c>
      <c r="B27" s="194" t="s">
        <v>16</v>
      </c>
      <c r="C27" s="149">
        <v>279.088</v>
      </c>
      <c r="D27" s="150"/>
      <c r="E27" s="129">
        <f t="shared" si="2"/>
        <v>279.088</v>
      </c>
      <c r="F27" s="195">
        <v>200</v>
      </c>
      <c r="G27" s="150"/>
      <c r="H27" s="129">
        <f t="shared" si="3"/>
        <v>200</v>
      </c>
    </row>
    <row r="28" spans="1:8" ht="16.5" customHeight="1" thickBot="1">
      <c r="A28" s="187">
        <v>14</v>
      </c>
      <c r="B28" s="188" t="s">
        <v>108</v>
      </c>
      <c r="C28" s="136">
        <f aca="true" t="shared" si="4" ref="C28:H28">SUM(C16:C20,C24:C27)</f>
        <v>12260.147999999997</v>
      </c>
      <c r="D28" s="137">
        <f t="shared" si="4"/>
        <v>0</v>
      </c>
      <c r="E28" s="138">
        <f t="shared" si="4"/>
        <v>12260.147999999997</v>
      </c>
      <c r="F28" s="137">
        <f t="shared" si="4"/>
        <v>13910</v>
      </c>
      <c r="G28" s="137">
        <f t="shared" si="4"/>
        <v>0</v>
      </c>
      <c r="H28" s="138">
        <f t="shared" si="4"/>
        <v>13910</v>
      </c>
    </row>
    <row r="29" spans="3:8" ht="16.5" customHeight="1" thickBot="1">
      <c r="C29" s="139"/>
      <c r="D29" s="140"/>
      <c r="E29" s="151"/>
      <c r="F29" s="189"/>
      <c r="G29" s="189"/>
      <c r="H29" s="189"/>
    </row>
    <row r="30" spans="1:9" ht="16.5" customHeight="1">
      <c r="A30" s="196">
        <v>15</v>
      </c>
      <c r="B30" s="197" t="s">
        <v>109</v>
      </c>
      <c r="C30" s="152">
        <f>C31+C32+C33+C34</f>
        <v>8774.227</v>
      </c>
      <c r="D30" s="153" t="s">
        <v>17</v>
      </c>
      <c r="E30" s="154">
        <f>C30</f>
        <v>8774.227</v>
      </c>
      <c r="F30" s="198">
        <f>F31+F32+F33+F34</f>
        <v>9474.58</v>
      </c>
      <c r="G30" s="153" t="s">
        <v>17</v>
      </c>
      <c r="H30" s="154">
        <f>F30</f>
        <v>9474.58</v>
      </c>
      <c r="I30" s="15"/>
    </row>
    <row r="31" spans="1:8" ht="15" customHeight="1">
      <c r="A31" s="199" t="s">
        <v>18</v>
      </c>
      <c r="B31" s="200" t="s">
        <v>110</v>
      </c>
      <c r="C31" s="155">
        <v>5358.09</v>
      </c>
      <c r="D31" s="156" t="s">
        <v>17</v>
      </c>
      <c r="E31" s="157">
        <f>C31</f>
        <v>5358.09</v>
      </c>
      <c r="F31" s="201">
        <v>9474.58</v>
      </c>
      <c r="G31" s="156" t="s">
        <v>17</v>
      </c>
      <c r="H31" s="157">
        <f>F31</f>
        <v>9474.58</v>
      </c>
    </row>
    <row r="32" spans="1:8" ht="16.5" customHeight="1">
      <c r="A32" s="199" t="s">
        <v>20</v>
      </c>
      <c r="B32" s="200" t="s">
        <v>81</v>
      </c>
      <c r="C32" s="155"/>
      <c r="D32" s="156" t="s">
        <v>17</v>
      </c>
      <c r="E32" s="157">
        <f>C32</f>
        <v>0</v>
      </c>
      <c r="F32" s="201"/>
      <c r="G32" s="156" t="s">
        <v>17</v>
      </c>
      <c r="H32" s="157">
        <f>F32</f>
        <v>0</v>
      </c>
    </row>
    <row r="33" spans="1:8" ht="16.5" customHeight="1">
      <c r="A33" s="199" t="s">
        <v>111</v>
      </c>
      <c r="B33" s="200" t="s">
        <v>112</v>
      </c>
      <c r="C33" s="158">
        <v>3416.137</v>
      </c>
      <c r="D33" s="156" t="s">
        <v>17</v>
      </c>
      <c r="E33" s="157">
        <f>C33</f>
        <v>3416.137</v>
      </c>
      <c r="F33" s="201"/>
      <c r="G33" s="156" t="s">
        <v>17</v>
      </c>
      <c r="H33" s="157">
        <f>F33</f>
        <v>0</v>
      </c>
    </row>
    <row r="34" spans="1:8" ht="16.5" customHeight="1" thickBot="1">
      <c r="A34" s="202" t="s">
        <v>113</v>
      </c>
      <c r="B34" s="203" t="s">
        <v>114</v>
      </c>
      <c r="C34" s="159"/>
      <c r="D34" s="160" t="s">
        <v>17</v>
      </c>
      <c r="E34" s="161">
        <f>C34</f>
        <v>0</v>
      </c>
      <c r="F34" s="204"/>
      <c r="G34" s="160" t="s">
        <v>17</v>
      </c>
      <c r="H34" s="161">
        <f>F34</f>
        <v>0</v>
      </c>
    </row>
    <row r="35" spans="1:9" ht="16.5" customHeight="1" thickBot="1">
      <c r="A35" s="205">
        <v>16</v>
      </c>
      <c r="B35" s="206" t="s">
        <v>115</v>
      </c>
      <c r="C35" s="162">
        <f>SUM(C14+C30-C28)</f>
        <v>337.7300000000032</v>
      </c>
      <c r="D35" s="163"/>
      <c r="E35" s="164">
        <f>SUM(C35:D35)</f>
        <v>337.7300000000032</v>
      </c>
      <c r="F35" s="162">
        <f>SUM(F14+F30-F28)</f>
        <v>0</v>
      </c>
      <c r="G35" s="163"/>
      <c r="H35" s="164">
        <f>SUM(F35:G35)</f>
        <v>0</v>
      </c>
      <c r="I35" s="189"/>
    </row>
    <row r="36" spans="1:8" ht="16.5" customHeight="1">
      <c r="A36" s="207">
        <v>17</v>
      </c>
      <c r="B36" s="197" t="s">
        <v>116</v>
      </c>
      <c r="C36" s="165">
        <v>9.13</v>
      </c>
      <c r="D36" s="166"/>
      <c r="E36" s="154">
        <f>SUM(C36:D36)</f>
        <v>9.13</v>
      </c>
      <c r="F36" s="445">
        <f>SUM(F38)</f>
        <v>15.42</v>
      </c>
      <c r="G36" s="166"/>
      <c r="H36" s="154">
        <f>SUM(F36:G36)</f>
        <v>15.42</v>
      </c>
    </row>
    <row r="37" spans="1:8" ht="12.75">
      <c r="A37" s="208" t="s">
        <v>117</v>
      </c>
      <c r="B37" s="209" t="s">
        <v>19</v>
      </c>
      <c r="C37" s="167" t="s">
        <v>17</v>
      </c>
      <c r="D37" s="168"/>
      <c r="E37" s="169">
        <f>SUM(C37:D37)</f>
        <v>0</v>
      </c>
      <c r="F37" s="210" t="s">
        <v>17</v>
      </c>
      <c r="G37" s="168"/>
      <c r="H37" s="169">
        <f>SUM(F37:G37)</f>
        <v>0</v>
      </c>
    </row>
    <row r="38" spans="1:8" ht="13.5" thickBot="1">
      <c r="A38" s="211" t="s">
        <v>118</v>
      </c>
      <c r="B38" s="212" t="s">
        <v>119</v>
      </c>
      <c r="C38" s="170">
        <v>9.13</v>
      </c>
      <c r="D38" s="171" t="s">
        <v>17</v>
      </c>
      <c r="E38" s="172">
        <f>SUM(C38:D38)</f>
        <v>9.13</v>
      </c>
      <c r="F38" s="213">
        <v>15.42</v>
      </c>
      <c r="G38" s="171" t="s">
        <v>17</v>
      </c>
      <c r="H38" s="172">
        <f>SUM(F38:G38)</f>
        <v>15.42</v>
      </c>
    </row>
    <row r="39" spans="1:8" ht="13.5" thickBot="1">
      <c r="A39" s="214">
        <v>18</v>
      </c>
      <c r="B39" s="188" t="s">
        <v>120</v>
      </c>
      <c r="C39" s="173"/>
      <c r="D39" s="174" t="s">
        <v>17</v>
      </c>
      <c r="E39" s="175">
        <f>SUM(C39:D39)</f>
        <v>0</v>
      </c>
      <c r="F39" s="215"/>
      <c r="G39" s="174" t="s">
        <v>17</v>
      </c>
      <c r="H39" s="175">
        <f>SUM(F39:G39)</f>
        <v>0</v>
      </c>
    </row>
    <row r="40" spans="2:8" ht="12.75">
      <c r="B40" s="14"/>
      <c r="C40" s="15"/>
      <c r="D40" s="15"/>
      <c r="E40" s="15"/>
      <c r="F40" s="15"/>
      <c r="G40" s="15"/>
      <c r="H40" s="15"/>
    </row>
    <row r="41" spans="2:8" ht="12.75">
      <c r="B41" s="14" t="s">
        <v>141</v>
      </c>
      <c r="C41" s="14"/>
      <c r="D41" s="14"/>
      <c r="E41" s="14"/>
      <c r="F41" s="14"/>
      <c r="G41" s="14"/>
      <c r="H41" s="14"/>
    </row>
    <row r="42" spans="2:8" ht="12.75">
      <c r="B42" s="434">
        <v>733645784</v>
      </c>
      <c r="C42" s="14"/>
      <c r="D42" s="14"/>
      <c r="E42" s="14"/>
      <c r="F42" s="14"/>
      <c r="G42" s="14"/>
      <c r="H42" s="14"/>
    </row>
    <row r="43" spans="2:8" ht="12.75">
      <c r="B43" s="14"/>
      <c r="C43" s="14"/>
      <c r="D43" s="14"/>
      <c r="E43" s="14"/>
      <c r="F43" s="14"/>
      <c r="G43" s="14"/>
      <c r="H43" s="14"/>
    </row>
    <row r="44" spans="2:8" ht="12.75">
      <c r="B44" s="14" t="s">
        <v>142</v>
      </c>
      <c r="C44" s="14" t="s">
        <v>21</v>
      </c>
      <c r="D44" s="432">
        <v>45044</v>
      </c>
      <c r="E44" s="14"/>
      <c r="F44" s="14"/>
      <c r="G44" s="14"/>
      <c r="H44" s="14"/>
    </row>
    <row r="45" ht="15">
      <c r="B45" s="433" t="s">
        <v>143</v>
      </c>
    </row>
    <row r="46" ht="12.75">
      <c r="B46" t="s">
        <v>121</v>
      </c>
    </row>
  </sheetData>
  <sheetProtection/>
  <mergeCells count="2">
    <mergeCell ref="F5:H5"/>
    <mergeCell ref="C5:E5"/>
  </mergeCells>
  <printOptions horizontalCentered="1"/>
  <pageMargins left="0" right="0" top="0.6692913385826772" bottom="0" header="0.31496062992125984" footer="0.31496062992125984"/>
  <pageSetup horizontalDpi="600" verticalDpi="600" orientation="landscape" paperSize="9" scale="75" r:id="rId3"/>
  <headerFooter alignWithMargins="0">
    <oddHeader>&amp;L&amp;"Arial CE,Tučné"&amp;12KRÁLOVÉHRADECKÝ   KRAJ
odvětví: školství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3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6.375" style="0" customWidth="1"/>
    <col min="2" max="2" width="46.125" style="0" customWidth="1"/>
    <col min="3" max="4" width="13.125" style="0" customWidth="1"/>
    <col min="5" max="5" width="12.75390625" style="0" customWidth="1"/>
    <col min="6" max="6" width="11.875" style="0" customWidth="1"/>
    <col min="7" max="7" width="11.625" style="0" customWidth="1"/>
    <col min="8" max="8" width="13.625" style="0" customWidth="1"/>
  </cols>
  <sheetData>
    <row r="1" spans="1:13" ht="15.75">
      <c r="A1" s="328"/>
      <c r="B1" s="329" t="s">
        <v>138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</row>
    <row r="2" spans="1:13" ht="12.75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</row>
    <row r="3" spans="1:13" ht="13.5" thickBot="1">
      <c r="A3" s="431" t="s">
        <v>145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</row>
    <row r="4" spans="1:13" ht="13.5" thickBot="1">
      <c r="A4" s="435" t="s">
        <v>144</v>
      </c>
      <c r="B4" s="331"/>
      <c r="C4" s="442" t="s">
        <v>128</v>
      </c>
      <c r="D4" s="443"/>
      <c r="E4" s="444"/>
      <c r="F4" s="442" t="s">
        <v>139</v>
      </c>
      <c r="G4" s="443"/>
      <c r="H4" s="444"/>
      <c r="I4" s="332"/>
      <c r="J4" s="330"/>
      <c r="K4" s="330"/>
      <c r="L4" s="330"/>
      <c r="M4" s="330"/>
    </row>
    <row r="5" spans="1:13" ht="26.25" thickBot="1">
      <c r="A5" s="333" t="s">
        <v>1</v>
      </c>
      <c r="B5" s="334" t="s">
        <v>2</v>
      </c>
      <c r="C5" s="333" t="s">
        <v>3</v>
      </c>
      <c r="D5" s="335" t="s">
        <v>4</v>
      </c>
      <c r="E5" s="336" t="s">
        <v>5</v>
      </c>
      <c r="F5" s="337" t="s">
        <v>3</v>
      </c>
      <c r="G5" s="335" t="s">
        <v>4</v>
      </c>
      <c r="H5" s="336" t="s">
        <v>5</v>
      </c>
      <c r="I5" s="338"/>
      <c r="J5" s="339"/>
      <c r="K5" s="330"/>
      <c r="L5" s="330"/>
      <c r="M5" s="330"/>
    </row>
    <row r="6" spans="1:13" ht="13.5" thickBot="1">
      <c r="A6" s="333"/>
      <c r="B6" s="340" t="s">
        <v>6</v>
      </c>
      <c r="C6" s="341" t="s">
        <v>7</v>
      </c>
      <c r="D6" s="342" t="s">
        <v>8</v>
      </c>
      <c r="E6" s="343" t="s">
        <v>9</v>
      </c>
      <c r="F6" s="344" t="s">
        <v>7</v>
      </c>
      <c r="G6" s="342" t="s">
        <v>8</v>
      </c>
      <c r="H6" s="343" t="s">
        <v>9</v>
      </c>
      <c r="I6" s="338"/>
      <c r="J6" s="339"/>
      <c r="K6" s="330"/>
      <c r="L6" s="330"/>
      <c r="M6" s="330"/>
    </row>
    <row r="7" spans="1:13" ht="12.75">
      <c r="A7" s="345">
        <v>1</v>
      </c>
      <c r="B7" s="346" t="s">
        <v>91</v>
      </c>
      <c r="C7" s="347">
        <v>0</v>
      </c>
      <c r="D7" s="348"/>
      <c r="E7" s="349">
        <f aca="true" t="shared" si="0" ref="E7:E12">SUM(C7:D7)</f>
        <v>0</v>
      </c>
      <c r="F7" s="350"/>
      <c r="G7" s="348"/>
      <c r="H7" s="349">
        <f aca="true" t="shared" si="1" ref="H7:H12">SUM(F7:G7)</f>
        <v>0</v>
      </c>
      <c r="I7" s="339"/>
      <c r="J7" s="339"/>
      <c r="K7" s="330"/>
      <c r="L7" s="330"/>
      <c r="M7" s="330"/>
    </row>
    <row r="8" spans="1:13" ht="12.75">
      <c r="A8" s="345">
        <v>2</v>
      </c>
      <c r="B8" s="346" t="s">
        <v>92</v>
      </c>
      <c r="C8" s="347">
        <v>5500</v>
      </c>
      <c r="D8" s="348"/>
      <c r="E8" s="351">
        <f t="shared" si="0"/>
        <v>5500</v>
      </c>
      <c r="F8" s="350">
        <v>6000</v>
      </c>
      <c r="G8" s="348"/>
      <c r="H8" s="351">
        <f t="shared" si="1"/>
        <v>6000</v>
      </c>
      <c r="I8" s="339"/>
      <c r="J8" s="339"/>
      <c r="K8" s="330"/>
      <c r="L8" s="330"/>
      <c r="M8" s="330"/>
    </row>
    <row r="9" spans="1:13" ht="12.75">
      <c r="A9" s="352">
        <v>3</v>
      </c>
      <c r="B9" s="353" t="s">
        <v>10</v>
      </c>
      <c r="C9" s="354">
        <v>80</v>
      </c>
      <c r="D9" s="355"/>
      <c r="E9" s="351">
        <f t="shared" si="0"/>
        <v>80</v>
      </c>
      <c r="F9" s="356">
        <v>100</v>
      </c>
      <c r="G9" s="355"/>
      <c r="H9" s="351">
        <f t="shared" si="1"/>
        <v>100</v>
      </c>
      <c r="I9" s="339"/>
      <c r="J9" s="339" t="s">
        <v>123</v>
      </c>
      <c r="K9" s="330"/>
      <c r="L9" s="330"/>
      <c r="M9" s="330"/>
    </row>
    <row r="10" spans="1:13" ht="12.75">
      <c r="A10" s="352" t="s">
        <v>93</v>
      </c>
      <c r="B10" s="357" t="s">
        <v>94</v>
      </c>
      <c r="C10" s="354">
        <v>0</v>
      </c>
      <c r="D10" s="355"/>
      <c r="E10" s="351">
        <f t="shared" si="0"/>
        <v>0</v>
      </c>
      <c r="F10" s="356"/>
      <c r="G10" s="355"/>
      <c r="H10" s="351">
        <f t="shared" si="1"/>
        <v>0</v>
      </c>
      <c r="I10" s="339"/>
      <c r="J10" s="339"/>
      <c r="K10" s="330"/>
      <c r="L10" s="330"/>
      <c r="M10" s="330"/>
    </row>
    <row r="11" spans="1:13" ht="12.75">
      <c r="A11" s="352" t="s">
        <v>95</v>
      </c>
      <c r="B11" s="357" t="s">
        <v>96</v>
      </c>
      <c r="C11" s="354">
        <v>0</v>
      </c>
      <c r="D11" s="355"/>
      <c r="E11" s="351">
        <f t="shared" si="0"/>
        <v>0</v>
      </c>
      <c r="F11" s="356"/>
      <c r="G11" s="355"/>
      <c r="H11" s="351">
        <f t="shared" si="1"/>
        <v>0</v>
      </c>
      <c r="I11" s="339"/>
      <c r="J11" s="339"/>
      <c r="K11" s="330"/>
      <c r="L11" s="330"/>
      <c r="M11" s="330"/>
    </row>
    <row r="12" spans="1:13" ht="13.5" thickBot="1">
      <c r="A12" s="358" t="s">
        <v>97</v>
      </c>
      <c r="B12" s="359" t="s">
        <v>98</v>
      </c>
      <c r="C12" s="360">
        <v>0</v>
      </c>
      <c r="D12" s="361"/>
      <c r="E12" s="362">
        <f t="shared" si="0"/>
        <v>0</v>
      </c>
      <c r="F12" s="363"/>
      <c r="G12" s="361"/>
      <c r="H12" s="362">
        <f t="shared" si="1"/>
        <v>0</v>
      </c>
      <c r="I12" s="339"/>
      <c r="J12" s="339"/>
      <c r="K12" s="330"/>
      <c r="L12" s="330"/>
      <c r="M12" s="330"/>
    </row>
    <row r="13" spans="1:13" ht="13.5" thickBot="1">
      <c r="A13" s="364">
        <v>4</v>
      </c>
      <c r="B13" s="365" t="s">
        <v>124</v>
      </c>
      <c r="C13" s="366">
        <f aca="true" t="shared" si="2" ref="C13:H13">C7+C8+C9</f>
        <v>5580</v>
      </c>
      <c r="D13" s="367">
        <f t="shared" si="2"/>
        <v>0</v>
      </c>
      <c r="E13" s="368">
        <f t="shared" si="2"/>
        <v>5580</v>
      </c>
      <c r="F13" s="369">
        <f t="shared" si="2"/>
        <v>6100</v>
      </c>
      <c r="G13" s="367">
        <f t="shared" si="2"/>
        <v>0</v>
      </c>
      <c r="H13" s="368">
        <f t="shared" si="2"/>
        <v>6100</v>
      </c>
      <c r="I13" s="339"/>
      <c r="J13" s="339"/>
      <c r="K13" s="330"/>
      <c r="L13" s="330"/>
      <c r="M13" s="330"/>
    </row>
    <row r="14" spans="1:13" ht="13.5" thickBot="1">
      <c r="A14" s="370"/>
      <c r="B14" s="370"/>
      <c r="C14" s="371"/>
      <c r="D14" s="372"/>
      <c r="E14" s="373"/>
      <c r="F14" s="374"/>
      <c r="G14" s="374"/>
      <c r="H14" s="375"/>
      <c r="I14" s="339"/>
      <c r="J14" s="339"/>
      <c r="K14" s="330"/>
      <c r="L14" s="330"/>
      <c r="M14" s="330"/>
    </row>
    <row r="15" spans="1:13" ht="12.75">
      <c r="A15" s="376">
        <v>5</v>
      </c>
      <c r="B15" s="377" t="s">
        <v>11</v>
      </c>
      <c r="C15" s="378">
        <v>330</v>
      </c>
      <c r="D15" s="379"/>
      <c r="E15" s="380">
        <f aca="true" t="shared" si="3" ref="E15:E26">SUM(C15:D15)</f>
        <v>330</v>
      </c>
      <c r="F15" s="381">
        <v>350</v>
      </c>
      <c r="G15" s="379"/>
      <c r="H15" s="380">
        <f aca="true" t="shared" si="4" ref="H15:H26">SUM(F15:G15)</f>
        <v>350</v>
      </c>
      <c r="I15" s="339"/>
      <c r="J15" s="339"/>
      <c r="K15" s="330"/>
      <c r="L15" s="330"/>
      <c r="M15" s="330"/>
    </row>
    <row r="16" spans="1:13" ht="12.75">
      <c r="A16" s="352">
        <v>6</v>
      </c>
      <c r="B16" s="353" t="s">
        <v>12</v>
      </c>
      <c r="C16" s="354">
        <v>320</v>
      </c>
      <c r="D16" s="355"/>
      <c r="E16" s="349">
        <f t="shared" si="3"/>
        <v>320</v>
      </c>
      <c r="F16" s="356">
        <v>350</v>
      </c>
      <c r="G16" s="355"/>
      <c r="H16" s="349">
        <f t="shared" si="4"/>
        <v>350</v>
      </c>
      <c r="I16" s="339"/>
      <c r="J16" s="339"/>
      <c r="K16" s="330"/>
      <c r="L16" s="330"/>
      <c r="M16" s="330"/>
    </row>
    <row r="17" spans="1:13" ht="12.75">
      <c r="A17" s="352">
        <v>7</v>
      </c>
      <c r="B17" s="353" t="s">
        <v>100</v>
      </c>
      <c r="C17" s="354">
        <v>35</v>
      </c>
      <c r="D17" s="355"/>
      <c r="E17" s="349">
        <f t="shared" si="3"/>
        <v>35</v>
      </c>
      <c r="F17" s="356">
        <v>50</v>
      </c>
      <c r="G17" s="355"/>
      <c r="H17" s="349">
        <f t="shared" si="4"/>
        <v>50</v>
      </c>
      <c r="I17" s="339"/>
      <c r="J17" s="339"/>
      <c r="K17" s="330"/>
      <c r="L17" s="330"/>
      <c r="M17" s="330"/>
    </row>
    <row r="18" spans="1:13" ht="12.75">
      <c r="A18" s="352">
        <v>8</v>
      </c>
      <c r="B18" s="353" t="s">
        <v>13</v>
      </c>
      <c r="C18" s="354">
        <v>3835</v>
      </c>
      <c r="D18" s="355"/>
      <c r="E18" s="349">
        <f t="shared" si="3"/>
        <v>3835</v>
      </c>
      <c r="F18" s="356">
        <v>4000</v>
      </c>
      <c r="G18" s="355"/>
      <c r="H18" s="349">
        <f t="shared" si="4"/>
        <v>4000</v>
      </c>
      <c r="I18" s="339"/>
      <c r="J18" s="339"/>
      <c r="K18" s="330"/>
      <c r="L18" s="330"/>
      <c r="M18" s="330"/>
    </row>
    <row r="19" spans="1:13" ht="12.75">
      <c r="A19" s="382">
        <v>9</v>
      </c>
      <c r="B19" s="357" t="s">
        <v>101</v>
      </c>
      <c r="C19" s="383">
        <v>7860</v>
      </c>
      <c r="D19" s="384">
        <f>D20+D21+D22</f>
        <v>0</v>
      </c>
      <c r="E19" s="385">
        <f t="shared" si="3"/>
        <v>7860</v>
      </c>
      <c r="F19" s="383">
        <v>8000</v>
      </c>
      <c r="G19" s="384">
        <f>G20+G21+G22</f>
        <v>0</v>
      </c>
      <c r="H19" s="349">
        <f t="shared" si="4"/>
        <v>8000</v>
      </c>
      <c r="I19" s="339"/>
      <c r="J19" s="339"/>
      <c r="K19" s="330"/>
      <c r="L19" s="330"/>
      <c r="M19" s="330"/>
    </row>
    <row r="20" spans="1:13" ht="12.75">
      <c r="A20" s="352" t="s">
        <v>102</v>
      </c>
      <c r="B20" s="353" t="s">
        <v>103</v>
      </c>
      <c r="C20" s="354">
        <v>0</v>
      </c>
      <c r="D20" s="355"/>
      <c r="E20" s="349">
        <f t="shared" si="3"/>
        <v>0</v>
      </c>
      <c r="F20" s="356"/>
      <c r="G20" s="355"/>
      <c r="H20" s="349">
        <f t="shared" si="4"/>
        <v>0</v>
      </c>
      <c r="I20" s="339"/>
      <c r="J20" s="339"/>
      <c r="K20" s="330"/>
      <c r="L20" s="330"/>
      <c r="M20" s="330"/>
    </row>
    <row r="21" spans="1:13" ht="12.75">
      <c r="A21" s="352" t="s">
        <v>104</v>
      </c>
      <c r="B21" s="353" t="s">
        <v>105</v>
      </c>
      <c r="C21" s="354">
        <v>0</v>
      </c>
      <c r="D21" s="386"/>
      <c r="E21" s="349">
        <f t="shared" si="3"/>
        <v>0</v>
      </c>
      <c r="F21" s="356"/>
      <c r="G21" s="386"/>
      <c r="H21" s="349">
        <f t="shared" si="4"/>
        <v>0</v>
      </c>
      <c r="I21" s="338"/>
      <c r="J21" s="339"/>
      <c r="K21" s="330"/>
      <c r="L21" s="330"/>
      <c r="M21" s="330"/>
    </row>
    <row r="22" spans="1:13" ht="12.75">
      <c r="A22" s="352" t="s">
        <v>106</v>
      </c>
      <c r="B22" s="353" t="s">
        <v>107</v>
      </c>
      <c r="C22" s="354">
        <v>0</v>
      </c>
      <c r="D22" s="386"/>
      <c r="E22" s="349">
        <f t="shared" si="3"/>
        <v>0</v>
      </c>
      <c r="F22" s="356"/>
      <c r="G22" s="386"/>
      <c r="H22" s="349">
        <f t="shared" si="4"/>
        <v>0</v>
      </c>
      <c r="I22" s="338"/>
      <c r="J22" s="339"/>
      <c r="K22" s="330"/>
      <c r="L22" s="330"/>
      <c r="M22" s="330"/>
    </row>
    <row r="23" spans="1:13" ht="12.75">
      <c r="A23" s="352">
        <v>10</v>
      </c>
      <c r="B23" s="353" t="s">
        <v>86</v>
      </c>
      <c r="C23" s="354">
        <v>2430</v>
      </c>
      <c r="D23" s="355"/>
      <c r="E23" s="349">
        <f t="shared" si="3"/>
        <v>2430</v>
      </c>
      <c r="F23" s="356">
        <v>2500</v>
      </c>
      <c r="G23" s="355"/>
      <c r="H23" s="349">
        <f t="shared" si="4"/>
        <v>2500</v>
      </c>
      <c r="I23" s="339"/>
      <c r="J23" s="339"/>
      <c r="K23" s="330"/>
      <c r="L23" s="330"/>
      <c r="M23" s="330"/>
    </row>
    <row r="24" spans="1:13" ht="12.75">
      <c r="A24" s="352">
        <v>11</v>
      </c>
      <c r="B24" s="353" t="s">
        <v>14</v>
      </c>
      <c r="C24" s="354">
        <v>15</v>
      </c>
      <c r="D24" s="355"/>
      <c r="E24" s="349">
        <f t="shared" si="3"/>
        <v>15</v>
      </c>
      <c r="F24" s="356">
        <v>15</v>
      </c>
      <c r="G24" s="355"/>
      <c r="H24" s="349">
        <f t="shared" si="4"/>
        <v>15</v>
      </c>
      <c r="I24" s="339"/>
      <c r="J24" s="330"/>
      <c r="K24" s="330"/>
      <c r="L24" s="330"/>
      <c r="M24" s="330"/>
    </row>
    <row r="25" spans="1:13" ht="12.75">
      <c r="A25" s="352">
        <v>12</v>
      </c>
      <c r="B25" s="353" t="s">
        <v>15</v>
      </c>
      <c r="C25" s="354">
        <v>30</v>
      </c>
      <c r="D25" s="355"/>
      <c r="E25" s="349">
        <f t="shared" si="3"/>
        <v>30</v>
      </c>
      <c r="F25" s="356">
        <v>30</v>
      </c>
      <c r="G25" s="355"/>
      <c r="H25" s="349">
        <f t="shared" si="4"/>
        <v>30</v>
      </c>
      <c r="I25" s="339"/>
      <c r="J25" s="330" t="s">
        <v>125</v>
      </c>
      <c r="K25" s="330"/>
      <c r="L25" s="330"/>
      <c r="M25" s="330"/>
    </row>
    <row r="26" spans="1:13" ht="13.5" thickBot="1">
      <c r="A26" s="387">
        <v>13</v>
      </c>
      <c r="B26" s="388" t="s">
        <v>16</v>
      </c>
      <c r="C26" s="389">
        <v>200</v>
      </c>
      <c r="D26" s="390"/>
      <c r="E26" s="349">
        <f t="shared" si="3"/>
        <v>200</v>
      </c>
      <c r="F26" s="391">
        <v>280</v>
      </c>
      <c r="G26" s="390"/>
      <c r="H26" s="349">
        <f t="shared" si="4"/>
        <v>280</v>
      </c>
      <c r="I26" s="339"/>
      <c r="J26" s="330"/>
      <c r="K26" s="330"/>
      <c r="L26" s="330"/>
      <c r="M26" s="330"/>
    </row>
    <row r="27" spans="1:13" ht="13.5" thickBot="1">
      <c r="A27" s="364">
        <v>14</v>
      </c>
      <c r="B27" s="365" t="s">
        <v>108</v>
      </c>
      <c r="C27" s="366">
        <f aca="true" t="shared" si="5" ref="C27:H27">SUM(C15:C19,C23:C26)</f>
        <v>15055</v>
      </c>
      <c r="D27" s="367">
        <f t="shared" si="5"/>
        <v>0</v>
      </c>
      <c r="E27" s="368">
        <f t="shared" si="5"/>
        <v>15055</v>
      </c>
      <c r="F27" s="369">
        <f t="shared" si="5"/>
        <v>15575</v>
      </c>
      <c r="G27" s="367">
        <f t="shared" si="5"/>
        <v>0</v>
      </c>
      <c r="H27" s="368">
        <f t="shared" si="5"/>
        <v>15575</v>
      </c>
      <c r="I27" s="339"/>
      <c r="J27" s="330"/>
      <c r="K27" s="330"/>
      <c r="L27" s="330"/>
      <c r="M27" s="330"/>
    </row>
    <row r="28" spans="1:13" ht="13.5" thickBot="1">
      <c r="A28" s="330"/>
      <c r="B28" s="330"/>
      <c r="C28" s="371"/>
      <c r="D28" s="372"/>
      <c r="E28" s="392"/>
      <c r="F28" s="374"/>
      <c r="G28" s="374"/>
      <c r="H28" s="374"/>
      <c r="I28" s="339"/>
      <c r="J28" s="330"/>
      <c r="K28" s="330"/>
      <c r="L28" s="330"/>
      <c r="M28" s="330"/>
    </row>
    <row r="29" spans="1:13" ht="12.75">
      <c r="A29" s="393">
        <v>15</v>
      </c>
      <c r="B29" s="394" t="s">
        <v>109</v>
      </c>
      <c r="C29" s="395">
        <f>C27-C13</f>
        <v>9475</v>
      </c>
      <c r="D29" s="396" t="s">
        <v>17</v>
      </c>
      <c r="E29" s="397">
        <f>E27-E13</f>
        <v>9475</v>
      </c>
      <c r="F29" s="395">
        <f>F27-F13</f>
        <v>9475</v>
      </c>
      <c r="G29" s="396" t="s">
        <v>17</v>
      </c>
      <c r="H29" s="397">
        <f>H27-H13</f>
        <v>9475</v>
      </c>
      <c r="I29" s="339"/>
      <c r="J29" s="374"/>
      <c r="K29" s="330"/>
      <c r="L29" s="330"/>
      <c r="M29" s="330"/>
    </row>
    <row r="30" spans="1:13" ht="12.75">
      <c r="A30" s="398" t="s">
        <v>18</v>
      </c>
      <c r="B30" s="399" t="s">
        <v>126</v>
      </c>
      <c r="C30" s="400"/>
      <c r="D30" s="401" t="s">
        <v>17</v>
      </c>
      <c r="E30" s="402">
        <f aca="true" t="shared" si="6" ref="E30:E38">SUM(C30:D30)</f>
        <v>0</v>
      </c>
      <c r="F30" s="403"/>
      <c r="G30" s="401" t="s">
        <v>17</v>
      </c>
      <c r="H30" s="402">
        <f aca="true" t="shared" si="7" ref="H30:H38">SUM(F30:G30)</f>
        <v>0</v>
      </c>
      <c r="I30" s="339"/>
      <c r="J30" s="330"/>
      <c r="K30" s="330"/>
      <c r="L30" s="330"/>
      <c r="M30" s="330"/>
    </row>
    <row r="31" spans="1:13" ht="12.75">
      <c r="A31" s="398" t="s">
        <v>20</v>
      </c>
      <c r="B31" s="399" t="s">
        <v>81</v>
      </c>
      <c r="C31" s="400"/>
      <c r="D31" s="401" t="s">
        <v>17</v>
      </c>
      <c r="E31" s="402">
        <f t="shared" si="6"/>
        <v>0</v>
      </c>
      <c r="F31" s="403"/>
      <c r="G31" s="401" t="s">
        <v>17</v>
      </c>
      <c r="H31" s="402">
        <f t="shared" si="7"/>
        <v>0</v>
      </c>
      <c r="I31" s="339"/>
      <c r="J31" s="330"/>
      <c r="K31" s="330"/>
      <c r="L31" s="330"/>
      <c r="M31" s="330"/>
    </row>
    <row r="32" spans="1:13" ht="12.75">
      <c r="A32" s="398" t="s">
        <v>111</v>
      </c>
      <c r="B32" s="399" t="s">
        <v>112</v>
      </c>
      <c r="C32" s="404"/>
      <c r="D32" s="401" t="s">
        <v>17</v>
      </c>
      <c r="E32" s="402">
        <f t="shared" si="6"/>
        <v>0</v>
      </c>
      <c r="F32" s="405"/>
      <c r="G32" s="401" t="s">
        <v>17</v>
      </c>
      <c r="H32" s="402">
        <f t="shared" si="7"/>
        <v>0</v>
      </c>
      <c r="I32" s="339"/>
      <c r="J32" s="330"/>
      <c r="K32" s="330"/>
      <c r="L32" s="330"/>
      <c r="M32" s="330"/>
    </row>
    <row r="33" spans="1:13" ht="13.5" thickBot="1">
      <c r="A33" s="406" t="s">
        <v>113</v>
      </c>
      <c r="B33" s="407" t="s">
        <v>114</v>
      </c>
      <c r="C33" s="408"/>
      <c r="D33" s="409" t="s">
        <v>17</v>
      </c>
      <c r="E33" s="410">
        <f>SUM(C33:D33)</f>
        <v>0</v>
      </c>
      <c r="F33" s="411"/>
      <c r="G33" s="409" t="s">
        <v>17</v>
      </c>
      <c r="H33" s="410">
        <f>SUM(F33:G33)</f>
        <v>0</v>
      </c>
      <c r="I33" s="339"/>
      <c r="J33" s="330"/>
      <c r="K33" s="330"/>
      <c r="L33" s="330"/>
      <c r="M33" s="330"/>
    </row>
    <row r="34" spans="1:13" ht="13.5" thickBot="1">
      <c r="A34" s="412">
        <v>16</v>
      </c>
      <c r="B34" s="413" t="s">
        <v>115</v>
      </c>
      <c r="C34" s="162">
        <f>SUM(C13+C29-C27)</f>
        <v>0</v>
      </c>
      <c r="D34" s="429"/>
      <c r="E34" s="430">
        <f t="shared" si="6"/>
        <v>0</v>
      </c>
      <c r="F34" s="162">
        <f>SUM(F13+F29-F27)</f>
        <v>0</v>
      </c>
      <c r="G34" s="429"/>
      <c r="H34" s="430">
        <f t="shared" si="7"/>
        <v>0</v>
      </c>
      <c r="I34" s="339"/>
      <c r="J34" s="330"/>
      <c r="K34" s="330"/>
      <c r="L34" s="330"/>
      <c r="M34" s="330"/>
    </row>
    <row r="35" spans="1:13" ht="12.75">
      <c r="A35" s="414">
        <v>17</v>
      </c>
      <c r="B35" s="394" t="s">
        <v>116</v>
      </c>
      <c r="C35" s="445">
        <f>SUM(C37)</f>
        <v>15.42</v>
      </c>
      <c r="D35" s="446"/>
      <c r="E35" s="447">
        <f t="shared" si="6"/>
        <v>15.42</v>
      </c>
      <c r="F35" s="445">
        <f>SUM(F37)</f>
        <v>15.42</v>
      </c>
      <c r="G35" s="415"/>
      <c r="H35" s="397">
        <f t="shared" si="7"/>
        <v>15.42</v>
      </c>
      <c r="I35" s="339"/>
      <c r="J35" s="330"/>
      <c r="K35" s="330"/>
      <c r="L35" s="330"/>
      <c r="M35" s="330"/>
    </row>
    <row r="36" spans="1:13" ht="12.75">
      <c r="A36" s="416" t="s">
        <v>117</v>
      </c>
      <c r="B36" s="417" t="s">
        <v>19</v>
      </c>
      <c r="C36" s="448" t="s">
        <v>17</v>
      </c>
      <c r="D36" s="449"/>
      <c r="E36" s="450">
        <f t="shared" si="6"/>
        <v>0</v>
      </c>
      <c r="F36" s="451" t="s">
        <v>17</v>
      </c>
      <c r="G36" s="418"/>
      <c r="H36" s="419">
        <f t="shared" si="7"/>
        <v>0</v>
      </c>
      <c r="I36" s="330"/>
      <c r="J36" s="330"/>
      <c r="K36" s="330"/>
      <c r="L36" s="330"/>
      <c r="M36" s="330"/>
    </row>
    <row r="37" spans="1:13" ht="13.5" thickBot="1">
      <c r="A37" s="420" t="s">
        <v>118</v>
      </c>
      <c r="B37" s="421" t="s">
        <v>119</v>
      </c>
      <c r="C37" s="452">
        <v>15.42</v>
      </c>
      <c r="D37" s="453" t="s">
        <v>17</v>
      </c>
      <c r="E37" s="454">
        <f t="shared" si="6"/>
        <v>15.42</v>
      </c>
      <c r="F37" s="455">
        <v>15.42</v>
      </c>
      <c r="G37" s="422" t="s">
        <v>17</v>
      </c>
      <c r="H37" s="423">
        <f t="shared" si="7"/>
        <v>15.42</v>
      </c>
      <c r="I37" s="330"/>
      <c r="J37" s="330"/>
      <c r="K37" s="330"/>
      <c r="L37" s="330"/>
      <c r="M37" s="330"/>
    </row>
    <row r="38" spans="1:13" ht="13.5" thickBot="1">
      <c r="A38" s="424">
        <v>18</v>
      </c>
      <c r="B38" s="365" t="s">
        <v>120</v>
      </c>
      <c r="C38" s="425"/>
      <c r="D38" s="426" t="s">
        <v>17</v>
      </c>
      <c r="E38" s="427">
        <f t="shared" si="6"/>
        <v>0</v>
      </c>
      <c r="F38" s="428"/>
      <c r="G38" s="426" t="s">
        <v>17</v>
      </c>
      <c r="H38" s="427">
        <f t="shared" si="7"/>
        <v>0</v>
      </c>
      <c r="I38" s="330"/>
      <c r="J38" s="330"/>
      <c r="K38" s="330"/>
      <c r="L38" s="330"/>
      <c r="M38" s="330"/>
    </row>
    <row r="39" spans="1:13" ht="12.75">
      <c r="A39" s="330"/>
      <c r="B39" s="370"/>
      <c r="C39" s="374"/>
      <c r="D39" s="374"/>
      <c r="E39" s="374"/>
      <c r="F39" s="374"/>
      <c r="G39" s="374"/>
      <c r="H39" s="374"/>
      <c r="I39" s="330"/>
      <c r="J39" s="330"/>
      <c r="K39" s="330"/>
      <c r="L39" s="330"/>
      <c r="M39" s="330"/>
    </row>
    <row r="40" spans="1:13" ht="12.75">
      <c r="A40" s="330"/>
      <c r="B40" s="14" t="s">
        <v>141</v>
      </c>
      <c r="C40" s="14" t="s">
        <v>142</v>
      </c>
      <c r="D40" s="14"/>
      <c r="E40" s="432"/>
      <c r="F40" s="374"/>
      <c r="G40" s="374"/>
      <c r="H40" s="370"/>
      <c r="I40" s="330"/>
      <c r="J40" s="330"/>
      <c r="K40" s="330"/>
      <c r="L40" s="330"/>
      <c r="M40" s="330"/>
    </row>
    <row r="41" spans="1:13" ht="15">
      <c r="A41" s="330"/>
      <c r="B41" s="434">
        <v>733645784</v>
      </c>
      <c r="C41" s="433" t="s">
        <v>143</v>
      </c>
      <c r="F41" s="14" t="s">
        <v>21</v>
      </c>
      <c r="G41" s="432">
        <v>45044</v>
      </c>
      <c r="H41" s="370"/>
      <c r="I41" s="330"/>
      <c r="J41" s="330"/>
      <c r="K41" s="330"/>
      <c r="L41" s="330"/>
      <c r="M41" s="330"/>
    </row>
    <row r="42" spans="1:13" ht="12.75">
      <c r="A42" s="330"/>
      <c r="B42" s="14"/>
      <c r="C42" s="14"/>
      <c r="D42" s="14"/>
      <c r="E42" s="14"/>
      <c r="F42" s="370"/>
      <c r="G42" s="370"/>
      <c r="H42" s="370"/>
      <c r="I42" s="330"/>
      <c r="J42" s="330"/>
      <c r="K42" s="330"/>
      <c r="L42" s="330"/>
      <c r="M42" s="330"/>
    </row>
    <row r="43" spans="1:13" ht="12.75">
      <c r="A43" s="330"/>
      <c r="B43" t="s">
        <v>121</v>
      </c>
      <c r="F43" s="330"/>
      <c r="G43" s="330"/>
      <c r="H43" s="330"/>
      <c r="I43" s="330"/>
      <c r="J43" s="330"/>
      <c r="K43" s="330"/>
      <c r="L43" s="330"/>
      <c r="M43" s="330"/>
    </row>
  </sheetData>
  <sheetProtection/>
  <mergeCells count="2">
    <mergeCell ref="C4:E4"/>
    <mergeCell ref="F4:H4"/>
  </mergeCells>
  <printOptions/>
  <pageMargins left="0.7086614173228347" right="0.7086614173228347" top="0.51" bottom="0.45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sm387</dc:creator>
  <cp:keywords/>
  <dc:description/>
  <cp:lastModifiedBy>Vladislav Heřman</cp:lastModifiedBy>
  <cp:lastPrinted>2023-05-04T07:25:32Z</cp:lastPrinted>
  <dcterms:created xsi:type="dcterms:W3CDTF">2005-05-09T09:35:44Z</dcterms:created>
  <dcterms:modified xsi:type="dcterms:W3CDTF">2023-05-04T08:13:47Z</dcterms:modified>
  <cp:category/>
  <cp:version/>
  <cp:contentType/>
  <cp:contentStatus/>
</cp:coreProperties>
</file>